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675" activeTab="0"/>
  </bookViews>
  <sheets>
    <sheet name="Rapport de tests" sheetId="1" r:id="rId1"/>
    <sheet name="Ligues" sheetId="2" state="hidden" r:id="rId2"/>
    <sheet name="Danses" sheetId="3" state="hidden" r:id="rId3"/>
    <sheet name="Clubs" sheetId="4" state="hidden" r:id="rId4"/>
  </sheets>
  <externalReferences>
    <externalReference r:id="rId7"/>
    <externalReference r:id="rId8"/>
  </externalReferences>
  <definedNames>
    <definedName name="_xlfn.IFERROR" hidden="1">#NAME?</definedName>
    <definedName name="_xlfn.SINGLE" hidden="1">#NAME?</definedName>
    <definedName name="choix_catégorie" localSheetId="3">'[2]Solo 1'!$D$11</definedName>
    <definedName name="Clubs" localSheetId="2">'[1]Clubs'!$A$2:$A$151</definedName>
    <definedName name="Clubs">'Clubs'!$A$2:$A$152</definedName>
    <definedName name="éléments_possibles" localSheetId="3">'[2]Solo 1'!$N$3:$N$8</definedName>
    <definedName name="Ligues">'Ligues'!$A$2:$A$23</definedName>
    <definedName name="Niveau">'Danses'!$A$1:$AB$1</definedName>
    <definedName name="Num" localSheetId="3">'[2]Eléments'!$A$1:$A$10</definedName>
    <definedName name="_xlnm.Print_Area" localSheetId="0">'Rapport de tests'!$A$2:$I$65</definedName>
  </definedNames>
  <calcPr fullCalcOnLoad="1"/>
</workbook>
</file>

<file path=xl/comments1.xml><?xml version="1.0" encoding="utf-8"?>
<comments xmlns="http://schemas.openxmlformats.org/spreadsheetml/2006/main">
  <authors>
    <author>COSNUAUl</author>
    <author>Valued Acer Customer</author>
  </authors>
  <commentList>
    <comment ref="C5" authorId="0">
      <text>
        <r>
          <rPr>
            <sz val="8"/>
            <rFont val="Arial"/>
            <family val="0"/>
          </rPr>
          <t>Choisir dans la liste déroulante le nom du club organisateur</t>
        </r>
      </text>
    </comment>
    <comment ref="A8" authorId="0">
      <text>
        <r>
          <rPr>
            <sz val="8"/>
            <rFont val="Arial"/>
            <family val="0"/>
          </rPr>
          <t>Taper les nom et prénom du Président du Jury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sz val="8"/>
            <rFont val="Arial"/>
            <family val="0"/>
          </rPr>
          <t>Taper le nom du candidat</t>
        </r>
      </text>
    </comment>
    <comment ref="C12" authorId="0">
      <text>
        <r>
          <rPr>
            <sz val="8"/>
            <rFont val="Arial"/>
            <family val="0"/>
          </rPr>
          <t>Taper le prénom du candidat</t>
        </r>
      </text>
    </comment>
    <comment ref="A14" authorId="0">
      <text>
        <r>
          <rPr>
            <sz val="8"/>
            <rFont val="Arial"/>
            <family val="0"/>
          </rPr>
          <t>Taper le n° de licence du candidat</t>
        </r>
      </text>
    </comment>
    <comment ref="C14" authorId="0">
      <text>
        <r>
          <rPr>
            <sz val="8"/>
            <rFont val="Arial"/>
            <family val="0"/>
          </rPr>
          <t>Taper la date de naissance du candidat sous la forme JJ/MM/AAAA</t>
        </r>
      </text>
    </comment>
    <comment ref="B10" authorId="0">
      <text>
        <r>
          <rPr>
            <sz val="8"/>
            <rFont val="Arial"/>
            <family val="0"/>
          </rPr>
          <t>Choisir dans la liste déroulante le test présenté par le candidat</t>
        </r>
      </text>
    </comment>
    <comment ref="F8" authorId="0">
      <text>
        <r>
          <rPr>
            <sz val="8"/>
            <rFont val="Arial"/>
            <family val="0"/>
          </rPr>
          <t>Taper les nom et prénom du juge n°1</t>
        </r>
      </text>
    </comment>
    <comment ref="G8" authorId="0">
      <text>
        <r>
          <rPr>
            <sz val="8"/>
            <rFont val="Arial"/>
            <family val="0"/>
          </rPr>
          <t>Taper les nom et prénom du juge n°2</t>
        </r>
      </text>
    </comment>
    <comment ref="H8" authorId="0">
      <text>
        <r>
          <rPr>
            <sz val="8"/>
            <rFont val="Arial"/>
            <family val="0"/>
          </rPr>
          <t>Taper les nom et prénom du juge n°3</t>
        </r>
      </text>
    </comment>
    <comment ref="B15" authorId="0">
      <text>
        <r>
          <rPr>
            <sz val="8"/>
            <rFont val="Arial"/>
            <family val="0"/>
          </rPr>
          <t>Choisir dans la liste déroulante le nom du club d'appartenance du candidat</t>
        </r>
      </text>
    </comment>
    <comment ref="C6" authorId="0">
      <text>
        <r>
          <rPr>
            <sz val="8"/>
            <rFont val="Arial"/>
            <family val="0"/>
          </rPr>
          <t>Choisir dans la liste déroulante le nom de la ligue organisatrice</t>
        </r>
      </text>
    </comment>
    <comment ref="F6" authorId="1">
      <text>
        <r>
          <rPr>
            <sz val="8"/>
            <rFont val="Arial"/>
            <family val="0"/>
          </rPr>
          <t>Taper la nom de la ville où se sont déroulés les tests dans le cas d'organisation par une ligue</t>
        </r>
      </text>
    </comment>
    <comment ref="B17" authorId="0">
      <text>
        <r>
          <rPr>
            <sz val="8"/>
            <rFont val="Arial"/>
            <family val="0"/>
          </rPr>
          <t>Choisir dans la liste déroulante le test présenté par le candidat</t>
        </r>
      </text>
    </comment>
    <comment ref="A19" authorId="0">
      <text>
        <r>
          <rPr>
            <sz val="8"/>
            <rFont val="Arial"/>
            <family val="0"/>
          </rPr>
          <t>Taper le nom du candidat</t>
        </r>
      </text>
    </comment>
    <comment ref="C19" authorId="0">
      <text>
        <r>
          <rPr>
            <sz val="8"/>
            <rFont val="Arial"/>
            <family val="0"/>
          </rPr>
          <t>Taper le prénom du candidat</t>
        </r>
      </text>
    </comment>
    <comment ref="A21" authorId="0">
      <text>
        <r>
          <rPr>
            <sz val="8"/>
            <rFont val="Arial"/>
            <family val="0"/>
          </rPr>
          <t>Taper le n° de licence du candidat</t>
        </r>
      </text>
    </comment>
    <comment ref="C21" authorId="0">
      <text>
        <r>
          <rPr>
            <sz val="8"/>
            <rFont val="Arial"/>
            <family val="0"/>
          </rPr>
          <t>Taper la date de naissance du candidat sous la forme JJ/MM/AAAA</t>
        </r>
      </text>
    </comment>
    <comment ref="B22" authorId="0">
      <text>
        <r>
          <rPr>
            <sz val="8"/>
            <rFont val="Arial"/>
            <family val="0"/>
          </rPr>
          <t>Choisir dans la liste déroulante le nom du club d'appartenance du candidat</t>
        </r>
      </text>
    </comment>
    <comment ref="B24" authorId="0">
      <text>
        <r>
          <rPr>
            <sz val="8"/>
            <rFont val="Arial"/>
            <family val="0"/>
          </rPr>
          <t>Choisir dans la liste déroulante le test présenté par le candidat</t>
        </r>
      </text>
    </comment>
    <comment ref="A26" authorId="0">
      <text>
        <r>
          <rPr>
            <sz val="8"/>
            <rFont val="Arial"/>
            <family val="0"/>
          </rPr>
          <t>Taper le nom du candidat</t>
        </r>
      </text>
    </comment>
    <comment ref="C26" authorId="0">
      <text>
        <r>
          <rPr>
            <sz val="8"/>
            <rFont val="Arial"/>
            <family val="0"/>
          </rPr>
          <t>Taper le prénom du candidat</t>
        </r>
      </text>
    </comment>
    <comment ref="A28" authorId="0">
      <text>
        <r>
          <rPr>
            <sz val="8"/>
            <rFont val="Arial"/>
            <family val="0"/>
          </rPr>
          <t>Taper le n° de licence du candidat</t>
        </r>
      </text>
    </comment>
    <comment ref="C28" authorId="0">
      <text>
        <r>
          <rPr>
            <sz val="8"/>
            <rFont val="Arial"/>
            <family val="0"/>
          </rPr>
          <t>Taper la date de naissance du candidat sous la forme JJ/MM/AAAA</t>
        </r>
      </text>
    </comment>
    <comment ref="B29" authorId="0">
      <text>
        <r>
          <rPr>
            <sz val="8"/>
            <rFont val="Arial"/>
            <family val="0"/>
          </rPr>
          <t>Choisir dans la liste déroulante le nom du club d'appartenance du candidat</t>
        </r>
      </text>
    </comment>
    <comment ref="B31" authorId="0">
      <text>
        <r>
          <rPr>
            <sz val="8"/>
            <rFont val="Arial"/>
            <family val="0"/>
          </rPr>
          <t>Choisir dans la liste déroulante le test présenté par le candidat</t>
        </r>
      </text>
    </comment>
    <comment ref="A33" authorId="0">
      <text>
        <r>
          <rPr>
            <sz val="8"/>
            <rFont val="Arial"/>
            <family val="0"/>
          </rPr>
          <t>Taper le nom du candidat</t>
        </r>
      </text>
    </comment>
    <comment ref="C33" authorId="0">
      <text>
        <r>
          <rPr>
            <sz val="8"/>
            <rFont val="Arial"/>
            <family val="0"/>
          </rPr>
          <t>Taper le prénom du candidat</t>
        </r>
      </text>
    </comment>
    <comment ref="A35" authorId="0">
      <text>
        <r>
          <rPr>
            <sz val="8"/>
            <rFont val="Arial"/>
            <family val="0"/>
          </rPr>
          <t>Taper le n° de licence du candidat</t>
        </r>
      </text>
    </comment>
    <comment ref="C35" authorId="0">
      <text>
        <r>
          <rPr>
            <sz val="8"/>
            <rFont val="Arial"/>
            <family val="0"/>
          </rPr>
          <t>Taper la date de naissance du candidat sous la forme JJ/MM/AAAA</t>
        </r>
      </text>
    </comment>
    <comment ref="B36" authorId="0">
      <text>
        <r>
          <rPr>
            <sz val="8"/>
            <rFont val="Arial"/>
            <family val="0"/>
          </rPr>
          <t>Choisir dans la liste déroulante le nom du club d'appartenance du candidat</t>
        </r>
      </text>
    </comment>
    <comment ref="B38" authorId="0">
      <text>
        <r>
          <rPr>
            <sz val="8"/>
            <rFont val="Arial"/>
            <family val="0"/>
          </rPr>
          <t>Choisir dans la liste déroulante le test présenté par le candidat</t>
        </r>
      </text>
    </comment>
    <comment ref="A40" authorId="0">
      <text>
        <r>
          <rPr>
            <sz val="8"/>
            <rFont val="Arial"/>
            <family val="0"/>
          </rPr>
          <t>Taper le nom du candidat</t>
        </r>
      </text>
    </comment>
    <comment ref="C40" authorId="0">
      <text>
        <r>
          <rPr>
            <sz val="8"/>
            <rFont val="Arial"/>
            <family val="0"/>
          </rPr>
          <t>Taper le prénom du candidat</t>
        </r>
      </text>
    </comment>
    <comment ref="A42" authorId="0">
      <text>
        <r>
          <rPr>
            <sz val="8"/>
            <rFont val="Arial"/>
            <family val="0"/>
          </rPr>
          <t>Taper le n° de licence du candidat</t>
        </r>
      </text>
    </comment>
    <comment ref="C42" authorId="0">
      <text>
        <r>
          <rPr>
            <sz val="8"/>
            <rFont val="Arial"/>
            <family val="0"/>
          </rPr>
          <t>Taper la date de naissance du candidat sous la forme JJ/MM/AAAA</t>
        </r>
      </text>
    </comment>
    <comment ref="B43" authorId="0">
      <text>
        <r>
          <rPr>
            <sz val="8"/>
            <rFont val="Arial"/>
            <family val="0"/>
          </rPr>
          <t>Choisir dans la liste déroulante le nom du club d'appartenance du candidat</t>
        </r>
      </text>
    </comment>
    <comment ref="B45" authorId="0">
      <text>
        <r>
          <rPr>
            <sz val="8"/>
            <rFont val="Arial"/>
            <family val="0"/>
          </rPr>
          <t>Choisir dans la liste déroulante le test présenté par le candidat</t>
        </r>
      </text>
    </comment>
    <comment ref="A47" authorId="0">
      <text>
        <r>
          <rPr>
            <sz val="8"/>
            <rFont val="Arial"/>
            <family val="0"/>
          </rPr>
          <t>Taper le nom du candidat</t>
        </r>
      </text>
    </comment>
    <comment ref="C47" authorId="0">
      <text>
        <r>
          <rPr>
            <sz val="8"/>
            <rFont val="Arial"/>
            <family val="0"/>
          </rPr>
          <t>Taper le prénom du candidat</t>
        </r>
      </text>
    </comment>
    <comment ref="A49" authorId="0">
      <text>
        <r>
          <rPr>
            <sz val="8"/>
            <rFont val="Arial"/>
            <family val="0"/>
          </rPr>
          <t>Taper le n° de licence du candidat</t>
        </r>
      </text>
    </comment>
    <comment ref="C49" authorId="0">
      <text>
        <r>
          <rPr>
            <sz val="8"/>
            <rFont val="Arial"/>
            <family val="0"/>
          </rPr>
          <t>Taper la date de naissance du candidat sous la forme JJ/MM/AAAA</t>
        </r>
      </text>
    </comment>
    <comment ref="B50" authorId="0">
      <text>
        <r>
          <rPr>
            <sz val="8"/>
            <rFont val="Arial"/>
            <family val="0"/>
          </rPr>
          <t>Choisir dans la liste déroulante le nom du club d'appartenance du candidat</t>
        </r>
      </text>
    </comment>
    <comment ref="B52" authorId="0">
      <text>
        <r>
          <rPr>
            <sz val="8"/>
            <rFont val="Arial"/>
            <family val="0"/>
          </rPr>
          <t>Choisir dans la liste déroulante le test présenté par le candidat</t>
        </r>
      </text>
    </comment>
    <comment ref="A54" authorId="0">
      <text>
        <r>
          <rPr>
            <sz val="8"/>
            <rFont val="Arial"/>
            <family val="0"/>
          </rPr>
          <t>Taper le nom du candidat</t>
        </r>
      </text>
    </comment>
    <comment ref="C54" authorId="0">
      <text>
        <r>
          <rPr>
            <sz val="8"/>
            <rFont val="Arial"/>
            <family val="0"/>
          </rPr>
          <t>Taper le prénom du candidat</t>
        </r>
      </text>
    </comment>
    <comment ref="A56" authorId="0">
      <text>
        <r>
          <rPr>
            <sz val="8"/>
            <rFont val="Arial"/>
            <family val="0"/>
          </rPr>
          <t>Taper le n° de licence du candidat</t>
        </r>
      </text>
    </comment>
    <comment ref="C56" authorId="0">
      <text>
        <r>
          <rPr>
            <sz val="8"/>
            <rFont val="Arial"/>
            <family val="0"/>
          </rPr>
          <t>Taper la date de naissance du candidat sous la forme JJ/MM/AAAA</t>
        </r>
      </text>
    </comment>
    <comment ref="B57" authorId="0">
      <text>
        <r>
          <rPr>
            <sz val="8"/>
            <rFont val="Arial"/>
            <family val="0"/>
          </rPr>
          <t>Choisir dans la liste déroulante le nom du club d'appartenance du candidat</t>
        </r>
      </text>
    </comment>
  </commentList>
</comments>
</file>

<file path=xl/sharedStrings.xml><?xml version="1.0" encoding="utf-8"?>
<sst xmlns="http://schemas.openxmlformats.org/spreadsheetml/2006/main" count="658" uniqueCount="513">
  <si>
    <t>NOM</t>
  </si>
  <si>
    <t>PRENOM</t>
  </si>
  <si>
    <t>CLUB</t>
  </si>
  <si>
    <t>N° DE LICENCE</t>
  </si>
  <si>
    <t>DATE DE NAISSANCE</t>
  </si>
  <si>
    <t>TEST</t>
  </si>
  <si>
    <t>Nom du juge
n° 1</t>
  </si>
  <si>
    <t>Nom du juge
n° 2</t>
  </si>
  <si>
    <t>Nom du juge
n° 3</t>
  </si>
  <si>
    <t>Clubs</t>
  </si>
  <si>
    <r>
      <t xml:space="preserve">Président du Jury
</t>
    </r>
    <r>
      <rPr>
        <sz val="5"/>
        <rFont val="Arial"/>
        <family val="2"/>
      </rPr>
      <t>Nom et prénom</t>
    </r>
  </si>
  <si>
    <t>Signature</t>
  </si>
  <si>
    <t>Club organisateur :</t>
  </si>
  <si>
    <t>Destinataires</t>
  </si>
  <si>
    <t>photocopie envoyée au secrétariat du Comité Danse sur Glace de la Ligue</t>
  </si>
  <si>
    <t>Signature
du Juge</t>
  </si>
  <si>
    <t>Résultat final</t>
  </si>
  <si>
    <r>
      <t xml:space="preserve">Résultat
</t>
    </r>
    <r>
      <rPr>
        <b/>
        <sz val="8"/>
        <rFont val="Arial"/>
        <family val="0"/>
      </rPr>
      <t>FINAL</t>
    </r>
    <r>
      <rPr>
        <sz val="8"/>
        <rFont val="Arial"/>
        <family val="0"/>
      </rPr>
      <t xml:space="preserve">
OUI - NON</t>
    </r>
  </si>
  <si>
    <t>Résultat par danse et par juge (oui / non)</t>
  </si>
  <si>
    <t>Préliminaire</t>
  </si>
  <si>
    <t>Préparatoire</t>
  </si>
  <si>
    <t>ENTENTE PATINAGE WASQUEHAL METROPOLE</t>
  </si>
  <si>
    <t>WASQUEHAL</t>
  </si>
  <si>
    <t>WQM</t>
  </si>
  <si>
    <t>ENTENTE PATINAGE WASQUEHAL LILLE METROPOLE</t>
  </si>
  <si>
    <t>WQL</t>
  </si>
  <si>
    <t>CLUB DE PATINAGE SUR GLACE NORD</t>
  </si>
  <si>
    <t>WDP</t>
  </si>
  <si>
    <t>VITRY ESV PATINAGE</t>
  </si>
  <si>
    <t>VITRY SUR SEINE</t>
  </si>
  <si>
    <t>VIT</t>
  </si>
  <si>
    <t>VIRY OCDV</t>
  </si>
  <si>
    <t>VIRY CHATILLON</t>
  </si>
  <si>
    <t>VIR</t>
  </si>
  <si>
    <t>SKATING CLUB VILLENAVE D'ORNON</t>
  </si>
  <si>
    <t>VILLENAVE D'ORNON</t>
  </si>
  <si>
    <t>VIL</t>
  </si>
  <si>
    <t>VILLARD DE LANS PATINAGE</t>
  </si>
  <si>
    <t>VILLARD DE LANS</t>
  </si>
  <si>
    <t>VLP</t>
  </si>
  <si>
    <t>VILLARD DE LANS DANSE ET ARTISTIQUE</t>
  </si>
  <si>
    <t>VLA</t>
  </si>
  <si>
    <t>VANNES ICE CLUB</t>
  </si>
  <si>
    <t>VANNES</t>
  </si>
  <si>
    <t>VAN</t>
  </si>
  <si>
    <t>VAL PATIN</t>
  </si>
  <si>
    <t>VALLOIRE</t>
  </si>
  <si>
    <t>VAP</t>
  </si>
  <si>
    <t>SKATE HAINAUT VALENCIENNES CLUB</t>
  </si>
  <si>
    <t>VALENCIENNES</t>
  </si>
  <si>
    <t>VAL</t>
  </si>
  <si>
    <t>VALENCE PATINAGE ARTISTIQUE</t>
  </si>
  <si>
    <t>VALENCE</t>
  </si>
  <si>
    <t>VLC</t>
  </si>
  <si>
    <t>PATINAGE ARTISTIQUE DE TROYES</t>
  </si>
  <si>
    <t>TROYES</t>
  </si>
  <si>
    <t>TRO</t>
  </si>
  <si>
    <t>CLUB MULTI-PATINAGE TOURS</t>
  </si>
  <si>
    <t>TOURS</t>
  </si>
  <si>
    <t>TOU</t>
  </si>
  <si>
    <t>TOULOUSE SPORTS DE GLACE</t>
  </si>
  <si>
    <t>TOULOUSE</t>
  </si>
  <si>
    <t>TSG</t>
  </si>
  <si>
    <t>TOULOUSE CLUB PATINAGE</t>
  </si>
  <si>
    <t>TPA</t>
  </si>
  <si>
    <t>ART ROLL'ICE TOULOUSE</t>
  </si>
  <si>
    <t>TAR</t>
  </si>
  <si>
    <t>LA GARDE SILVER SKATE</t>
  </si>
  <si>
    <t>TOULON LA GARDE</t>
  </si>
  <si>
    <t>TLA</t>
  </si>
  <si>
    <t>STRASBOURG ALSACE C.S.G</t>
  </si>
  <si>
    <t>STRASBOURG</t>
  </si>
  <si>
    <t>STR</t>
  </si>
  <si>
    <t>CPA SERRE CHEVALIER VALLEE</t>
  </si>
  <si>
    <t>SERRE CHEVALIER</t>
  </si>
  <si>
    <t>SER</t>
  </si>
  <si>
    <t>ASSOCIATION EXPRESSIONS</t>
  </si>
  <si>
    <t>SAINT YRIEIX</t>
  </si>
  <si>
    <t>SYR</t>
  </si>
  <si>
    <t>ST PIERRE ET MIQUELON PATINAGE</t>
  </si>
  <si>
    <t>SAINT PIERRE ET MIQUELON</t>
  </si>
  <si>
    <t>SPM</t>
  </si>
  <si>
    <t>CLUB DES SPORTS DE GLACE DE SAINT OUEN</t>
  </si>
  <si>
    <t>SAINT OUEN</t>
  </si>
  <si>
    <t>SOU</t>
  </si>
  <si>
    <t>SAINT GERVAIS DANSE SUR GLACE</t>
  </si>
  <si>
    <t>SAINT GERVAIS</t>
  </si>
  <si>
    <t>GER</t>
  </si>
  <si>
    <t>STEPHANOIS SPORTS DE GLACE</t>
  </si>
  <si>
    <t>SAINT ETIENNE</t>
  </si>
  <si>
    <t>STE</t>
  </si>
  <si>
    <t>ST EGREVE USSE</t>
  </si>
  <si>
    <t>SAINT EGREVE</t>
  </si>
  <si>
    <t>SEG</t>
  </si>
  <si>
    <t>ROUEN OLYMPIC CLUB</t>
  </si>
  <si>
    <t>ROUEN</t>
  </si>
  <si>
    <t>ROU</t>
  </si>
  <si>
    <t>ESPAR</t>
  </si>
  <si>
    <t>ROE</t>
  </si>
  <si>
    <t>ROANNAIS PATINAGE ARTISTIQUE</t>
  </si>
  <si>
    <t>ROANNE</t>
  </si>
  <si>
    <t>ROA</t>
  </si>
  <si>
    <t>CLUB DE PATINAGE SUR GLACE REZEEN</t>
  </si>
  <si>
    <t>REZE</t>
  </si>
  <si>
    <t>REZ</t>
  </si>
  <si>
    <t>RENNES CSG</t>
  </si>
  <si>
    <t>RENNES</t>
  </si>
  <si>
    <t>REP</t>
  </si>
  <si>
    <t xml:space="preserve">RENNES DANSE ET PATINAGE SUR GLACE </t>
  </si>
  <si>
    <t>RED</t>
  </si>
  <si>
    <t>REIMS CPAR</t>
  </si>
  <si>
    <t>REIMS</t>
  </si>
  <si>
    <t>RMS</t>
  </si>
  <si>
    <t>REIMS AVENIR PATINAGE</t>
  </si>
  <si>
    <t>REI</t>
  </si>
  <si>
    <t>PRALOGNAN ARTISTIQUE CLUB</t>
  </si>
  <si>
    <t>PRALOGNAN</t>
  </si>
  <si>
    <t>PRA</t>
  </si>
  <si>
    <t>POITEVIN STADE CLUB DE GLACE</t>
  </si>
  <si>
    <t>POITIERS</t>
  </si>
  <si>
    <t>POI</t>
  </si>
  <si>
    <t>BEARN SPORTS DE GLACE</t>
  </si>
  <si>
    <t>PAU</t>
  </si>
  <si>
    <t>PARIS OLYMPIQUE CLUB</t>
  </si>
  <si>
    <t>PARIS</t>
  </si>
  <si>
    <t>POC</t>
  </si>
  <si>
    <t>GLACE ET ROLLER IN LINE DE PARIS</t>
  </si>
  <si>
    <t>PGR</t>
  </si>
  <si>
    <t>PARIS CLUB FRANCAIS VOLANTS</t>
  </si>
  <si>
    <t>PFV</t>
  </si>
  <si>
    <t>CLUB France</t>
  </si>
  <si>
    <t>PCF</t>
  </si>
  <si>
    <t>PARIS CPAP</t>
  </si>
  <si>
    <t>PAR</t>
  </si>
  <si>
    <t>ORLEANS</t>
  </si>
  <si>
    <t>ORL</t>
  </si>
  <si>
    <t>NIORT PATIGLACE AS</t>
  </si>
  <si>
    <t>NIORT</t>
  </si>
  <si>
    <t>NIO</t>
  </si>
  <si>
    <t>NIORTGLACE</t>
  </si>
  <si>
    <t>NIA</t>
  </si>
  <si>
    <t>CLUB NIMOIS DES SPORTS DE GLACE</t>
  </si>
  <si>
    <t>NIMES</t>
  </si>
  <si>
    <t>NIM</t>
  </si>
  <si>
    <t>NICE COTE D'AZUR PATINAGE</t>
  </si>
  <si>
    <t>NICE</t>
  </si>
  <si>
    <t>NIC</t>
  </si>
  <si>
    <t>ASSOCIATION NICE BAIE DES ANGES</t>
  </si>
  <si>
    <t>NBA</t>
  </si>
  <si>
    <t>GLACE SANS FRONTIERE</t>
  </si>
  <si>
    <t>GSF</t>
  </si>
  <si>
    <t>NEUILLY PATINAGE ARTISTIQUE</t>
  </si>
  <si>
    <t>NEUILLY SUR MARNE</t>
  </si>
  <si>
    <t>NEU</t>
  </si>
  <si>
    <t>NARBONE PATINAGE EN LIBERTE</t>
  </si>
  <si>
    <t>NARBONNE</t>
  </si>
  <si>
    <t>NAR</t>
  </si>
  <si>
    <t>NANTES SPORTS GLACE</t>
  </si>
  <si>
    <t>NANTES</t>
  </si>
  <si>
    <t>NSG</t>
  </si>
  <si>
    <t>NANTES LEO LAGRANGE</t>
  </si>
  <si>
    <t>NAN</t>
  </si>
  <si>
    <t>NANCY CPHNL</t>
  </si>
  <si>
    <t>NANCY</t>
  </si>
  <si>
    <t>NCY</t>
  </si>
  <si>
    <t>MORZINE C.S.G</t>
  </si>
  <si>
    <t>MORZINE</t>
  </si>
  <si>
    <t>MOR</t>
  </si>
  <si>
    <t>CL DANSE MORZINE AVORIAZ</t>
  </si>
  <si>
    <t>MAV</t>
  </si>
  <si>
    <t>ICE ET ROLLER SCHOOL MONTPELLIER</t>
  </si>
  <si>
    <t>MONTPELLIER</t>
  </si>
  <si>
    <t>MPE</t>
  </si>
  <si>
    <t>FIGURE LIBRE</t>
  </si>
  <si>
    <t>MONETEAU</t>
  </si>
  <si>
    <t>MNT</t>
  </si>
  <si>
    <t>MEUDON C.M.P.A.D</t>
  </si>
  <si>
    <t>MEUDON</t>
  </si>
  <si>
    <t>MEU</t>
  </si>
  <si>
    <t>MEUDON AMPR</t>
  </si>
  <si>
    <t>MEA</t>
  </si>
  <si>
    <t>CLUB PATINAGE ART ET DANSE S/GLACE MERIBEL</t>
  </si>
  <si>
    <t>MERIBEL</t>
  </si>
  <si>
    <t>MER</t>
  </si>
  <si>
    <t>MEGEVE CLUB DES SPORTS</t>
  </si>
  <si>
    <t>MEGEVE</t>
  </si>
  <si>
    <t>MEG</t>
  </si>
  <si>
    <t>MARSEILLE PHOCEENNE S.G</t>
  </si>
  <si>
    <t>MARSEILLE</t>
  </si>
  <si>
    <t>MAR</t>
  </si>
  <si>
    <t>MANTES AS MANTAISE</t>
  </si>
  <si>
    <t>MANTES LA JOLIE</t>
  </si>
  <si>
    <t>MLJ</t>
  </si>
  <si>
    <t>LYON CSG</t>
  </si>
  <si>
    <t>LYON</t>
  </si>
  <si>
    <t>LSG</t>
  </si>
  <si>
    <t>LYON ASPTT PATINAGE</t>
  </si>
  <si>
    <t>LPT</t>
  </si>
  <si>
    <t>LYON GLACE PATINAGE</t>
  </si>
  <si>
    <t>LGP</t>
  </si>
  <si>
    <t>ASSOCIATION NEIGE ET GLACE ENSEIGNANTS</t>
  </si>
  <si>
    <t>LAN</t>
  </si>
  <si>
    <t>LYON ALPAD</t>
  </si>
  <si>
    <t>LAL</t>
  </si>
  <si>
    <t>LOUVIERS ICE SKATING CLUB</t>
  </si>
  <si>
    <t>LOUVIERS</t>
  </si>
  <si>
    <t>LOU</t>
  </si>
  <si>
    <t>LIMOGES SPORTING CLUB DE GLACE</t>
  </si>
  <si>
    <t>LIMOGES</t>
  </si>
  <si>
    <t>LIM</t>
  </si>
  <si>
    <t>ACADEMIE DE GLACE DES ORRES</t>
  </si>
  <si>
    <t>LES ORRES</t>
  </si>
  <si>
    <t>LOR</t>
  </si>
  <si>
    <t>LE VESINET ICE CLUB</t>
  </si>
  <si>
    <t>LE VESINET</t>
  </si>
  <si>
    <t>LVE</t>
  </si>
  <si>
    <t>LE PERREUX CLUB PATINAGE</t>
  </si>
  <si>
    <t>LE PERREUX</t>
  </si>
  <si>
    <t>LPE</t>
  </si>
  <si>
    <t>LE MANS SKATING CLUB</t>
  </si>
  <si>
    <t>LE MANS</t>
  </si>
  <si>
    <t>MAN</t>
  </si>
  <si>
    <t>LE HAVRE DANSE SUR GLACE</t>
  </si>
  <si>
    <t>LE HAVRE</t>
  </si>
  <si>
    <t>HAV</t>
  </si>
  <si>
    <t>HAVRE ATLETIC CLUB PATINAGE ARTISTIQUE</t>
  </si>
  <si>
    <t>HAC</t>
  </si>
  <si>
    <t>ARMOR SPORTS DE GLACE</t>
  </si>
  <si>
    <t>LANGUEUX</t>
  </si>
  <si>
    <t>LGX</t>
  </si>
  <si>
    <t>LANESTER SG</t>
  </si>
  <si>
    <t>LANESTER</t>
  </si>
  <si>
    <t>LAT</t>
  </si>
  <si>
    <t>ASSO. LA ROCHE SUR YON</t>
  </si>
  <si>
    <t>LA ROCHE SUR YON</t>
  </si>
  <si>
    <t>ROC</t>
  </si>
  <si>
    <t>LA CLUSAZ CS</t>
  </si>
  <si>
    <t>LA CLUSAZ</t>
  </si>
  <si>
    <t>LAC</t>
  </si>
  <si>
    <t>GRENOBLE ISERE METROPOLE PATINAGE</t>
  </si>
  <si>
    <t>GRENOBLE</t>
  </si>
  <si>
    <t>GRE</t>
  </si>
  <si>
    <t>GRENOBLE SPORTS ENTREPRISES PATINAGE</t>
  </si>
  <si>
    <t>GOM</t>
  </si>
  <si>
    <t>GRENOBLE AS CEA</t>
  </si>
  <si>
    <t>GAC</t>
  </si>
  <si>
    <t>GARGES LES GONESSES CSG</t>
  </si>
  <si>
    <t>GARGES LES GONESSES</t>
  </si>
  <si>
    <t>GLG</t>
  </si>
  <si>
    <t>GAP AXEL</t>
  </si>
  <si>
    <t>GAP</t>
  </si>
  <si>
    <t>FRANCONVILLE S.G</t>
  </si>
  <si>
    <t>FRANCONVILLE</t>
  </si>
  <si>
    <t>FRA</t>
  </si>
  <si>
    <t>UNION SPORTIVE FONTENAYSIENNE</t>
  </si>
  <si>
    <t>FONTENAY</t>
  </si>
  <si>
    <t>FON</t>
  </si>
  <si>
    <t>FONT ROMEU CLUB GLACE</t>
  </si>
  <si>
    <t>FONT ROMEU</t>
  </si>
  <si>
    <t>FRO</t>
  </si>
  <si>
    <t>SPORT CLUB AGORA dit SCA 2000</t>
  </si>
  <si>
    <t>EVRY</t>
  </si>
  <si>
    <t>EVR</t>
  </si>
  <si>
    <t>EPINAL CLUB DE PATINAGE SUR GLACE</t>
  </si>
  <si>
    <t>EPINAL</t>
  </si>
  <si>
    <t>EPI</t>
  </si>
  <si>
    <t>ECHIROLLES CGALE</t>
  </si>
  <si>
    <t>ECHIROLLES</t>
  </si>
  <si>
    <t>ECH</t>
  </si>
  <si>
    <t>DUNKERQUE PATINAGE</t>
  </si>
  <si>
    <t>DUNKERQUE</t>
  </si>
  <si>
    <t>DUN</t>
  </si>
  <si>
    <t>ACADEMIE SPORT DE GLACE DIJON-BOURGOGNE</t>
  </si>
  <si>
    <t>DIJON</t>
  </si>
  <si>
    <t>DIJ</t>
  </si>
  <si>
    <t>VALLEE MONTMORENCY CSG</t>
  </si>
  <si>
    <t>DEUIL LA BARRE</t>
  </si>
  <si>
    <t>DLB</t>
  </si>
  <si>
    <t>DAMMARIE CSG</t>
  </si>
  <si>
    <t>DAMMARIE LES LYS</t>
  </si>
  <si>
    <t>DAM</t>
  </si>
  <si>
    <t>COURCHEVEL PATINAGE SPORTS DE GLACE</t>
  </si>
  <si>
    <t>COURCHEVEL</t>
  </si>
  <si>
    <t>COP</t>
  </si>
  <si>
    <t>CLUB OLYMPIQUE DE COUBEVOIE</t>
  </si>
  <si>
    <t>COURBEVOIE</t>
  </si>
  <si>
    <t>COU</t>
  </si>
  <si>
    <t>SKATING CLUB COMPIEGNE OISE</t>
  </si>
  <si>
    <t>COMPIEGNE</t>
  </si>
  <si>
    <t>COM</t>
  </si>
  <si>
    <t>COLOMBES CSG</t>
  </si>
  <si>
    <t>COLOMBES</t>
  </si>
  <si>
    <t>COL</t>
  </si>
  <si>
    <t>ASS COGNACAISE DES SPORTS DE GLACE</t>
  </si>
  <si>
    <t>COGNAC</t>
  </si>
  <si>
    <t>COG</t>
  </si>
  <si>
    <t>AUVERGNE DANSE SUR GLACE</t>
  </si>
  <si>
    <t>CLERMONT FERRAND</t>
  </si>
  <si>
    <t>CLE</t>
  </si>
  <si>
    <t>ASSO CHOLETAISE DE PATINAGE SUR GLACE</t>
  </si>
  <si>
    <t>CHOLET</t>
  </si>
  <si>
    <t>CHO</t>
  </si>
  <si>
    <t>CLUB CHERBOURGEOIS SPORTS DE GLACE</t>
  </si>
  <si>
    <t>CHERBOURG</t>
  </si>
  <si>
    <t>CHE</t>
  </si>
  <si>
    <t>CHATELLERAULT CSAC</t>
  </si>
  <si>
    <t>CHATELLERAULT</t>
  </si>
  <si>
    <t>CLT</t>
  </si>
  <si>
    <t>CHARLEVILLE MEZIERES S.G</t>
  </si>
  <si>
    <t>CHARLEVILLE MEZIERES</t>
  </si>
  <si>
    <t>CHM</t>
  </si>
  <si>
    <t>CHAMPIGNY CSG</t>
  </si>
  <si>
    <t>CHAMPIGNY SUR MARNE</t>
  </si>
  <si>
    <t>CSM</t>
  </si>
  <si>
    <t>CHAMONIX CLUB DES SPORTS</t>
  </si>
  <si>
    <t>CHAMONIX</t>
  </si>
  <si>
    <t>CMX</t>
  </si>
  <si>
    <t>CHAMBERY CSG</t>
  </si>
  <si>
    <t>CHAMBERY</t>
  </si>
  <si>
    <t>CSG</t>
  </si>
  <si>
    <t>CLUB DANSE SUR GLACE CHAMBERY</t>
  </si>
  <si>
    <t>CHY</t>
  </si>
  <si>
    <t>ASSO DES SPORTS DE GLACE CHALONNAIS</t>
  </si>
  <si>
    <t>CHALONS EN CHAMPAGNE</t>
  </si>
  <si>
    <t>CHL</t>
  </si>
  <si>
    <t>CERGY PONTOISE C.S.G</t>
  </si>
  <si>
    <t>CERGY PONTOISE</t>
  </si>
  <si>
    <t>CER</t>
  </si>
  <si>
    <t>NIMES METROPOLE CAMARGUES</t>
  </si>
  <si>
    <t>CAVEIRAC</t>
  </si>
  <si>
    <t>CAV</t>
  </si>
  <si>
    <t>CASTRES HOCKEY CLUB PATINAGE</t>
  </si>
  <si>
    <t>CASTRES</t>
  </si>
  <si>
    <t>CAT</t>
  </si>
  <si>
    <t>CASTRES SPORTS DE GLACE</t>
  </si>
  <si>
    <t>CAS</t>
  </si>
  <si>
    <t>CANNES AZUR PATINAGE</t>
  </si>
  <si>
    <t>CANNES</t>
  </si>
  <si>
    <t>CAN</t>
  </si>
  <si>
    <t>CAEN ACSEL</t>
  </si>
  <si>
    <t>CAEN</t>
  </si>
  <si>
    <t>CAE</t>
  </si>
  <si>
    <t>BRIVE PATINAGE CLUB</t>
  </si>
  <si>
    <t>BRIVE</t>
  </si>
  <si>
    <t>BPC</t>
  </si>
  <si>
    <t>BRIANCON LES ESCARTONS</t>
  </si>
  <si>
    <t>BRIANCON</t>
  </si>
  <si>
    <t>BRI</t>
  </si>
  <si>
    <t>BRIANCON GLISSE 2000</t>
  </si>
  <si>
    <t>BRG</t>
  </si>
  <si>
    <t>BREST SPORT ET PATINAGE</t>
  </si>
  <si>
    <t>BREST</t>
  </si>
  <si>
    <t>BRS</t>
  </si>
  <si>
    <t>BOULOGNE ACBB</t>
  </si>
  <si>
    <t>BOULOGNE BILLANCOURT</t>
  </si>
  <si>
    <t>BOU</t>
  </si>
  <si>
    <t>BORDEAUX SPORTS DE GLACE</t>
  </si>
  <si>
    <t>BORDEAUX</t>
  </si>
  <si>
    <t>BOR</t>
  </si>
  <si>
    <t>BLAGNAC PATINAGE SUR GLACE</t>
  </si>
  <si>
    <t>BLAGNAC</t>
  </si>
  <si>
    <t>BLA</t>
  </si>
  <si>
    <t>BETHUNE BEFFY PATINAGE CLUB</t>
  </si>
  <si>
    <t>BETHUNE</t>
  </si>
  <si>
    <t>BET</t>
  </si>
  <si>
    <t>SUPER BESSE CLUB DE PATINAGE</t>
  </si>
  <si>
    <t>BESSE SAINT ANASTAISE</t>
  </si>
  <si>
    <t>BSA</t>
  </si>
  <si>
    <t>BESANCON SKATING CLUB</t>
  </si>
  <si>
    <t>BESANCON</t>
  </si>
  <si>
    <t>BES</t>
  </si>
  <si>
    <t>BESANCON ASS PATINAGE ARTISTIQUE</t>
  </si>
  <si>
    <t>BAP</t>
  </si>
  <si>
    <t>ASSOCIATION SPORTS DE GLACE BESANCON</t>
  </si>
  <si>
    <t>ASB</t>
  </si>
  <si>
    <t>BELFORT</t>
  </si>
  <si>
    <t>BEL</t>
  </si>
  <si>
    <t>AVIGNON SPORTS DE GLACE</t>
  </si>
  <si>
    <t>AVIGNON</t>
  </si>
  <si>
    <t>AVS</t>
  </si>
  <si>
    <t>CLUB DES SPORTS DE GLACE D'AVIGNON</t>
  </si>
  <si>
    <t>AVI</t>
  </si>
  <si>
    <t>USAPI</t>
  </si>
  <si>
    <t>AUXERRE</t>
  </si>
  <si>
    <t>AUX</t>
  </si>
  <si>
    <t>SPORT OLYMPIQUE DE GLACE MARSEILLE AUBAGNE</t>
  </si>
  <si>
    <t>AUBAGNE</t>
  </si>
  <si>
    <t>AUB</t>
  </si>
  <si>
    <t>ECOLE DE PATINAGE AUBAGNE</t>
  </si>
  <si>
    <t>ABG</t>
  </si>
  <si>
    <t>ATHIS PARAY ICE DANCE</t>
  </si>
  <si>
    <t>ATHIS-MONS</t>
  </si>
  <si>
    <t>ATH</t>
  </si>
  <si>
    <t>ASNIERES PATINAGE</t>
  </si>
  <si>
    <t>ASNIERES SUR SEINE</t>
  </si>
  <si>
    <t>ASN</t>
  </si>
  <si>
    <t>ARGENTEUI SPORTS DE GLACE</t>
  </si>
  <si>
    <t>ARGENTEUIL</t>
  </si>
  <si>
    <t>ARG</t>
  </si>
  <si>
    <t>ANNECY SPORT DE GLACE</t>
  </si>
  <si>
    <t>ANNECY</t>
  </si>
  <si>
    <t>ANN</t>
  </si>
  <si>
    <t>ANGOULEME SPORTS DE GLACE</t>
  </si>
  <si>
    <t>ANGOULEME</t>
  </si>
  <si>
    <t>AGO</t>
  </si>
  <si>
    <t>ANGLET SPORTS DE GLACE</t>
  </si>
  <si>
    <t>ANGLET</t>
  </si>
  <si>
    <t>ANT</t>
  </si>
  <si>
    <t>ASG ANGERS</t>
  </si>
  <si>
    <t>ANGERS</t>
  </si>
  <si>
    <t>ANG</t>
  </si>
  <si>
    <t>ASSOCIATION SG ANGERS DANSE</t>
  </si>
  <si>
    <t>AGD</t>
  </si>
  <si>
    <t>ASGA ARTISTIQUE ET SYNCHRONISE</t>
  </si>
  <si>
    <t>AGA</t>
  </si>
  <si>
    <t>AMIENS PATINAGE CLUB</t>
  </si>
  <si>
    <t>AMIENS</t>
  </si>
  <si>
    <t>AMI</t>
  </si>
  <si>
    <t>ALPE D'HUEZ PATINAGE CLUB</t>
  </si>
  <si>
    <t>ALPE D'HUEZ</t>
  </si>
  <si>
    <t>ALH</t>
  </si>
  <si>
    <t>ALES SPORTS DE GLACE</t>
  </si>
  <si>
    <t>ALES</t>
  </si>
  <si>
    <t>ALE</t>
  </si>
  <si>
    <t>ALBERTVILLE OGC</t>
  </si>
  <si>
    <t>ALBERTVILLE</t>
  </si>
  <si>
    <t>ALB</t>
  </si>
  <si>
    <t>n° affiliation</t>
  </si>
  <si>
    <t>nom</t>
  </si>
  <si>
    <t>ville</t>
  </si>
  <si>
    <t>abréviation</t>
  </si>
  <si>
    <t>Canasta Tango</t>
  </si>
  <si>
    <t>Valse Willow</t>
  </si>
  <si>
    <t>Fox Trot</t>
  </si>
  <si>
    <t>Valse Européenne</t>
  </si>
  <si>
    <t>Kilian</t>
  </si>
  <si>
    <t>Blues</t>
  </si>
  <si>
    <t>DANSE</t>
  </si>
  <si>
    <t>Valse Westminster</t>
  </si>
  <si>
    <t>Valse Autrichienne</t>
  </si>
  <si>
    <t>Rumba</t>
  </si>
  <si>
    <t>Valse Viennoise</t>
  </si>
  <si>
    <t>Cha Cha Congelado</t>
  </si>
  <si>
    <t>Tango Argentin</t>
  </si>
  <si>
    <t>Valse Ravensburger</t>
  </si>
  <si>
    <t>Valse d'Or</t>
  </si>
  <si>
    <t>Yankee Polka</t>
  </si>
  <si>
    <t>Tango Romantica</t>
  </si>
  <si>
    <t>Préliminaire Major</t>
  </si>
  <si>
    <t>Préparatoire Major</t>
  </si>
  <si>
    <t>Pré-bronze Standard de Danses Imposées</t>
  </si>
  <si>
    <t>Pré-bronze Major de Danses Imposées</t>
  </si>
  <si>
    <t>Pré-bronze Solo de Danses Imposées</t>
  </si>
  <si>
    <t>Pré-bronze Major Solo de Danses Imposées</t>
  </si>
  <si>
    <t>Bronze Standard de Danses Imposées</t>
  </si>
  <si>
    <t>Bronze  Major de Danses Imposées</t>
  </si>
  <si>
    <t>Bronze Solo de Danses Imposées</t>
  </si>
  <si>
    <t>Bronze Major Solo de Danses Imposées</t>
  </si>
  <si>
    <t>Argent Standard de Danses Imposées</t>
  </si>
  <si>
    <t>Argent Major de Danses Imposées</t>
  </si>
  <si>
    <t>Argent Solo de Danses Imposées</t>
  </si>
  <si>
    <t>Argent Major Solo de Danses Imposées</t>
  </si>
  <si>
    <t>Vermeil Major de Danses Imposées</t>
  </si>
  <si>
    <t>Vermeil Solo de Danses Imposées</t>
  </si>
  <si>
    <t>Vermeil Major Solo de Danses Imposées</t>
  </si>
  <si>
    <t>Petit or Standard de Danses Imposées</t>
  </si>
  <si>
    <t>Petit or Major de Danses Imposées</t>
  </si>
  <si>
    <t>Petit or Solo de Danses Imposées</t>
  </si>
  <si>
    <t>Petit or Major Solo de Danses Imposées</t>
  </si>
  <si>
    <t>Or Standard de Danses Imposées</t>
  </si>
  <si>
    <t>Or Major de Danses Imposées</t>
  </si>
  <si>
    <t>Platine de Danses Imposées</t>
  </si>
  <si>
    <t xml:space="preserve">RAPPORT DE TESTS FEDERAUX
</t>
  </si>
  <si>
    <t>Date</t>
  </si>
  <si>
    <t>ou Ligue organisatrice :</t>
  </si>
  <si>
    <t>et Ville :</t>
  </si>
  <si>
    <t>Ligues</t>
  </si>
  <si>
    <t>05 - BRETAGNE</t>
  </si>
  <si>
    <t>08 - CORSE</t>
  </si>
  <si>
    <t>Swing Dance</t>
  </si>
  <si>
    <t>tests@csndg.org</t>
  </si>
  <si>
    <t>copie conservée par le club organisateur</t>
  </si>
  <si>
    <r>
      <t xml:space="preserve">envoyer </t>
    </r>
    <r>
      <rPr>
        <b/>
        <i/>
        <u val="single"/>
        <sz val="8"/>
        <rFont val="Arial"/>
        <family val="2"/>
      </rPr>
      <t>en format PDF</t>
    </r>
    <r>
      <rPr>
        <sz val="8"/>
        <rFont val="Arial"/>
        <family val="2"/>
      </rPr>
      <t xml:space="preserve"> l'original (signé) à</t>
    </r>
  </si>
  <si>
    <t>ASM BELFORT Danses et Ballets</t>
  </si>
  <si>
    <t>UNION SPORTIVE ORLEANAISE DES SPORTS DE GLACE</t>
  </si>
  <si>
    <t>CPC</t>
  </si>
  <si>
    <t>COLMAR</t>
  </si>
  <si>
    <t>CLUB DE PATINAGE DE COLMAR</t>
  </si>
  <si>
    <t>Saison 2023-2024</t>
  </si>
  <si>
    <t>Pas de 14 (niv.PB)</t>
  </si>
  <si>
    <t>Rocker Foxtrot(niv.A)</t>
  </si>
  <si>
    <t>Valse Starlight(niv.V)</t>
  </si>
  <si>
    <t>Valse Starlight(niv.A)</t>
  </si>
  <si>
    <t>Paso Doble(niv.V)</t>
  </si>
  <si>
    <t>Tango Canasta (niv.PB)</t>
  </si>
  <si>
    <t>Pas de 14 (niv.B)</t>
  </si>
  <si>
    <t>Vermeil Standard de Danses Imposées</t>
  </si>
  <si>
    <t>01 - GRAND EST</t>
  </si>
  <si>
    <t>03 - AUVERGNE RHONE ALPES</t>
  </si>
  <si>
    <t>04 - BOURGOGNE FRANCHE COMTE</t>
  </si>
  <si>
    <t>02 - NOUVELLE AQUITAINE</t>
  </si>
  <si>
    <t>06 - CENTRE VAL DE LOIRE</t>
  </si>
  <si>
    <t>10 - OCCITANIE</t>
  </si>
  <si>
    <t>09 - ILE DE FRANCE</t>
  </si>
  <si>
    <t>12 - HAUTS DE FRANCE</t>
  </si>
  <si>
    <t>13 - NORMANDIE</t>
  </si>
  <si>
    <t>14 - PACA</t>
  </si>
  <si>
    <t>15 - PAYS DE LOIRE</t>
  </si>
  <si>
    <t>16 - SAINT PIERRE ET MIQUELON</t>
  </si>
  <si>
    <t>99 - Ligue Test</t>
  </si>
  <si>
    <t>MSG</t>
  </si>
  <si>
    <t>MONTPELLIER MEDITERRANEE METROPOLE SG</t>
  </si>
  <si>
    <t>version du 03/10/2023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</si>
</sst>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$US&quot;;\-#,##0\ &quot;$US&quot;"/>
    <numFmt numFmtId="167" formatCode="#,##0\ &quot;$US&quot;;[Red]\-#,##0\ &quot;$US&quot;"/>
    <numFmt numFmtId="168" formatCode="#,##0.00\ &quot;$US&quot;;\-#,##0.00\ &quot;$US&quot;"/>
    <numFmt numFmtId="169" formatCode="#,##0.00\ &quot;$US&quot;;[Red]\-#,##0.00\ &quot;$US&quot;"/>
    <numFmt numFmtId="170" formatCode="_-* #,##0\ &quot;$US&quot;_-;\-* #,##0\ &quot;$US&quot;_-;_-* &quot;-&quot;\ &quot;$US&quot;_-;_-@_-"/>
    <numFmt numFmtId="171" formatCode="_-* #,##0\ _$_U_S_-;\-* #,##0\ _$_U_S_-;_-* &quot;-&quot;\ _$_U_S_-;_-@_-"/>
    <numFmt numFmtId="172" formatCode="_-* #,##0.00\ &quot;$US&quot;_-;\-* #,##0.00\ &quot;$US&quot;_-;_-* &quot;-&quot;??\ &quot;$US&quot;_-;_-@_-"/>
    <numFmt numFmtId="173" formatCode="_-* #,##0.00\ _$_U_S_-;\-* #,##0.00\ _$_U_S_-;_-* &quot;-&quot;??\ _$_U_S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68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6"/>
      <color indexed="63"/>
      <name val="Arial"/>
      <family val="2"/>
    </font>
    <font>
      <sz val="5"/>
      <color indexed="63"/>
      <name val="Arial"/>
      <family val="2"/>
    </font>
    <font>
      <b/>
      <sz val="10"/>
      <name val="Arial"/>
      <family val="0"/>
    </font>
    <font>
      <sz val="5"/>
      <name val="Arial"/>
      <family val="2"/>
    </font>
    <font>
      <sz val="5"/>
      <color indexed="23"/>
      <name val="Arial"/>
      <family val="0"/>
    </font>
    <font>
      <sz val="10"/>
      <color indexed="23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sz val="6"/>
      <color indexed="55"/>
      <name val="Arial"/>
      <family val="0"/>
    </font>
    <font>
      <b/>
      <sz val="7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Times New Roman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sz val="6"/>
      <color indexed="9"/>
      <name val="Arial"/>
      <family val="0"/>
    </font>
    <font>
      <b/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8"/>
      <color indexed="3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51" applyFont="1" applyAlignment="1">
      <alignment horizontal="center" vertical="center" wrapText="1"/>
      <protection/>
    </xf>
    <xf numFmtId="0" fontId="47" fillId="0" borderId="0" xfId="51">
      <alignment/>
      <protection/>
    </xf>
    <xf numFmtId="0" fontId="47" fillId="0" borderId="0" xfId="51" applyAlignment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9" fillId="0" borderId="11" xfId="51" applyFont="1" applyBorder="1">
      <alignment/>
      <protection/>
    </xf>
    <xf numFmtId="0" fontId="19" fillId="0" borderId="11" xfId="51" applyFont="1" applyFill="1" applyBorder="1">
      <alignment/>
      <protection/>
    </xf>
    <xf numFmtId="0" fontId="20" fillId="33" borderId="11" xfId="51" applyFont="1" applyFill="1" applyBorder="1" applyAlignment="1">
      <alignment horizontal="center" vertical="center"/>
      <protection/>
    </xf>
    <xf numFmtId="0" fontId="9" fillId="33" borderId="0" xfId="51" applyFont="1" applyFill="1" applyAlignment="1">
      <alignment horizontal="center"/>
      <protection/>
    </xf>
    <xf numFmtId="0" fontId="19" fillId="34" borderId="11" xfId="51" applyFont="1" applyFill="1" applyBorder="1">
      <alignment/>
      <protection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11" xfId="51" applyFont="1" applyFill="1" applyBorder="1" applyAlignment="1">
      <alignment horizontal="center" vertical="center" wrapText="1"/>
      <protection/>
    </xf>
    <xf numFmtId="0" fontId="47" fillId="0" borderId="11" xfId="51" applyFill="1" applyBorder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/>
      <protection/>
    </xf>
    <xf numFmtId="0" fontId="8" fillId="0" borderId="12" xfId="0" applyFont="1" applyBorder="1" applyAlignment="1" applyProtection="1">
      <alignment horizontal="center" vertical="top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8" fillId="0" borderId="18" xfId="0" applyFont="1" applyBorder="1" applyAlignment="1" applyProtection="1">
      <alignment horizontal="center" vertical="top"/>
      <protection/>
    </xf>
    <xf numFmtId="0" fontId="8" fillId="0" borderId="19" xfId="0" applyFont="1" applyBorder="1" applyAlignment="1" applyProtection="1">
      <alignment horizontal="center" vertical="top" wrapText="1"/>
      <protection/>
    </xf>
    <xf numFmtId="0" fontId="8" fillId="0" borderId="19" xfId="0" applyFont="1" applyBorder="1" applyAlignment="1" applyProtection="1">
      <alignment horizontal="center" vertical="top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top" wrapText="1"/>
      <protection/>
    </xf>
    <xf numFmtId="0" fontId="8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/>
      <protection/>
    </xf>
    <xf numFmtId="0" fontId="8" fillId="0" borderId="1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33" borderId="0" xfId="0" applyFont="1" applyFill="1" applyAlignment="1">
      <alignment horizont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8" fillId="0" borderId="31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9" fillId="0" borderId="31" xfId="52" applyFont="1" applyBorder="1" applyAlignment="1">
      <alignment horizontal="center" vertical="center"/>
      <protection/>
    </xf>
    <xf numFmtId="0" fontId="66" fillId="0" borderId="31" xfId="51" applyFont="1" applyBorder="1" applyAlignment="1">
      <alignment horizontal="center"/>
      <protection/>
    </xf>
    <xf numFmtId="0" fontId="13" fillId="35" borderId="13" xfId="0" applyFont="1" applyFill="1" applyBorder="1" applyAlignment="1" applyProtection="1">
      <alignment horizontal="center" vertical="center"/>
      <protection locked="0"/>
    </xf>
    <xf numFmtId="0" fontId="13" fillId="35" borderId="32" xfId="0" applyFont="1" applyFill="1" applyBorder="1" applyAlignment="1" applyProtection="1">
      <alignment horizontal="center" vertical="center"/>
      <protection locked="0"/>
    </xf>
    <xf numFmtId="0" fontId="13" fillId="35" borderId="17" xfId="0" applyFont="1" applyFill="1" applyBorder="1" applyAlignment="1" applyProtection="1">
      <alignment horizontal="center" vertical="center"/>
      <protection locked="0"/>
    </xf>
    <xf numFmtId="0" fontId="17" fillId="35" borderId="33" xfId="0" applyFont="1" applyFill="1" applyBorder="1" applyAlignment="1" applyProtection="1">
      <alignment horizontal="center" vertical="center"/>
      <protection locked="0"/>
    </xf>
    <xf numFmtId="0" fontId="17" fillId="35" borderId="34" xfId="0" applyFont="1" applyFill="1" applyBorder="1" applyAlignment="1" applyProtection="1">
      <alignment horizontal="center" vertical="center"/>
      <protection locked="0"/>
    </xf>
    <xf numFmtId="0" fontId="17" fillId="35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35" borderId="13" xfId="0" applyFont="1" applyFill="1" applyBorder="1" applyAlignment="1" applyProtection="1">
      <alignment horizontal="center" vertical="center"/>
      <protection locked="0"/>
    </xf>
    <xf numFmtId="0" fontId="0" fillId="35" borderId="35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13" fillId="35" borderId="36" xfId="0" applyFont="1" applyFill="1" applyBorder="1" applyAlignment="1" applyProtection="1">
      <alignment/>
      <protection locked="0"/>
    </xf>
    <xf numFmtId="0" fontId="13" fillId="35" borderId="32" xfId="0" applyFont="1" applyFill="1" applyBorder="1" applyAlignment="1" applyProtection="1">
      <alignment/>
      <protection locked="0"/>
    </xf>
    <xf numFmtId="0" fontId="13" fillId="35" borderId="35" xfId="0" applyFont="1" applyFill="1" applyBorder="1" applyAlignment="1" applyProtection="1">
      <alignment/>
      <protection locked="0"/>
    </xf>
    <xf numFmtId="0" fontId="3" fillId="35" borderId="37" xfId="0" applyFont="1" applyFill="1" applyBorder="1" applyAlignment="1" applyProtection="1">
      <alignment horizontal="center" vertical="center"/>
      <protection locked="0"/>
    </xf>
    <xf numFmtId="0" fontId="3" fillId="35" borderId="38" xfId="0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top" textRotation="45" wrapText="1"/>
      <protection locked="0"/>
    </xf>
    <xf numFmtId="0" fontId="1" fillId="0" borderId="10" xfId="0" applyFont="1" applyFill="1" applyBorder="1" applyAlignment="1" applyProtection="1">
      <alignment horizontal="center" textRotation="45"/>
      <protection locked="0"/>
    </xf>
    <xf numFmtId="0" fontId="8" fillId="0" borderId="13" xfId="0" applyFont="1" applyBorder="1" applyAlignment="1" applyProtection="1">
      <alignment horizontal="center" vertical="top" wrapText="1"/>
      <protection/>
    </xf>
    <xf numFmtId="0" fontId="8" fillId="0" borderId="32" xfId="0" applyFont="1" applyBorder="1" applyAlignment="1" applyProtection="1">
      <alignment horizontal="center" vertical="top" wrapText="1"/>
      <protection/>
    </xf>
    <xf numFmtId="0" fontId="8" fillId="0" borderId="17" xfId="0" applyFont="1" applyBorder="1" applyAlignment="1" applyProtection="1">
      <alignment horizontal="center" vertical="top" wrapText="1"/>
      <protection/>
    </xf>
    <xf numFmtId="0" fontId="0" fillId="0" borderId="39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14" fillId="35" borderId="36" xfId="0" applyFont="1" applyFill="1" applyBorder="1" applyAlignment="1" applyProtection="1">
      <alignment horizontal="center" vertical="center"/>
      <protection locked="0"/>
    </xf>
    <xf numFmtId="0" fontId="14" fillId="35" borderId="35" xfId="0" applyFont="1" applyFill="1" applyBorder="1" applyAlignment="1" applyProtection="1">
      <alignment horizontal="center" vertical="center"/>
      <protection locked="0"/>
    </xf>
    <xf numFmtId="0" fontId="14" fillId="35" borderId="13" xfId="0" applyFont="1" applyFill="1" applyBorder="1" applyAlignment="1" applyProtection="1">
      <alignment horizontal="center" vertical="center"/>
      <protection locked="0"/>
    </xf>
    <xf numFmtId="0" fontId="14" fillId="35" borderId="35" xfId="0" applyFont="1" applyFill="1" applyBorder="1" applyAlignment="1" applyProtection="1">
      <alignment horizontal="center"/>
      <protection locked="0"/>
    </xf>
    <xf numFmtId="14" fontId="14" fillId="35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" fillId="35" borderId="47" xfId="0" applyFont="1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/>
    </xf>
    <xf numFmtId="0" fontId="67" fillId="0" borderId="0" xfId="44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4" fontId="0" fillId="35" borderId="42" xfId="0" applyNumberFormat="1" applyFill="1" applyBorder="1" applyAlignment="1" applyProtection="1">
      <alignment horizontal="center"/>
      <protection locked="0"/>
    </xf>
    <xf numFmtId="0" fontId="0" fillId="35" borderId="40" xfId="0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 vertical="top" textRotation="45" wrapText="1"/>
      <protection locked="0"/>
    </xf>
    <xf numFmtId="0" fontId="1" fillId="0" borderId="50" xfId="0" applyFont="1" applyFill="1" applyBorder="1" applyAlignment="1" applyProtection="1">
      <alignment horizontal="center" vertical="top" textRotation="45" wrapText="1"/>
      <protection locked="0"/>
    </xf>
    <xf numFmtId="0" fontId="1" fillId="0" borderId="27" xfId="0" applyFont="1" applyFill="1" applyBorder="1" applyAlignment="1" applyProtection="1">
      <alignment horizontal="center" textRotation="45"/>
      <protection locked="0"/>
    </xf>
    <xf numFmtId="0" fontId="1" fillId="0" borderId="0" xfId="0" applyFont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9" fillId="0" borderId="51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52" xfId="0" applyFont="1" applyBorder="1" applyAlignment="1">
      <alignment horizontal="righ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1057275</xdr:colOff>
      <xdr:row>0</xdr:row>
      <xdr:rowOff>47625</xdr:rowOff>
    </xdr:from>
    <xdr:to>
      <xdr:col>4</xdr:col>
      <xdr:colOff>904875</xdr:colOff>
      <xdr:row>3</xdr:row>
      <xdr:rowOff>76200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47625"/>
          <a:ext cx="2324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cg74\Desktop\Fichiers%20csndg\Solo_Danse_Libre_ou_Interpretation-Free_Dance_or_Interpretive_Dance-07-11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cg74\Desktop\Solo_Danse_Libre_ou_Interpretation-Free_Dance_or_Interpretive_Dance-07-11-2014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o 1"/>
      <sheetName val="Solo 2"/>
      <sheetName val="Solo 3"/>
      <sheetName val="Solo 4"/>
      <sheetName val="Solo 5"/>
      <sheetName val="Eléments"/>
      <sheetName val="Clubs"/>
    </sheetNames>
    <sheetDataSet>
      <sheetData sheetId="6">
        <row r="3">
          <cell r="A3" t="str">
            <v>ALBERTVILLE - ALB - ALBERTVILLE OGC - 73002</v>
          </cell>
        </row>
        <row r="4">
          <cell r="A4" t="str">
            <v>ALES - ALE - ALES SPORTS DE GLACE - 30004</v>
          </cell>
        </row>
        <row r="5">
          <cell r="A5" t="str">
            <v>ALPE D'HUEZ - ALH - ALPE D'HUEZ PATINAGE CLUB - 38002</v>
          </cell>
        </row>
        <row r="6">
          <cell r="A6" t="str">
            <v>AMIENS - AMI - AMIENS PATINAGE CLUB - 80001</v>
          </cell>
        </row>
        <row r="7">
          <cell r="A7" t="str">
            <v>ANGERS - AGA - ASGA ARTISTIQUE ET SYNCHRONISE - 49002</v>
          </cell>
        </row>
        <row r="8">
          <cell r="A8" t="str">
            <v>ANGERS - AGD - ASSOCIATION SG ANGERS DANSE - 49004</v>
          </cell>
        </row>
        <row r="9">
          <cell r="A9" t="str">
            <v>ANGERS - ANG - ASG ANGERS - 49001</v>
          </cell>
        </row>
        <row r="10">
          <cell r="A10" t="str">
            <v>ANGLET - ANT - ANGLET SPORTS DE GLACE - 64001</v>
          </cell>
        </row>
        <row r="11">
          <cell r="A11" t="str">
            <v>ANGOULEME - AGO - ANGOULEME SPORTS DE GLACE - 16004</v>
          </cell>
        </row>
        <row r="12">
          <cell r="A12" t="str">
            <v>ANNECY - ANN - ANNECY SPORT DE GLACE - 74007</v>
          </cell>
        </row>
        <row r="13">
          <cell r="A13" t="str">
            <v>ARGENTEUIL - ARG - ARGENTEUI SPORTS DE GLACE - 95006</v>
          </cell>
        </row>
        <row r="14">
          <cell r="A14" t="str">
            <v>ASNIERES SUR SEINE - ASN - ASNIERES PATINAGE - 92002</v>
          </cell>
        </row>
        <row r="15">
          <cell r="A15" t="str">
            <v>ATHIS-MONS - ATH - ATHIS PARAY ICE DANCE - 91002</v>
          </cell>
        </row>
        <row r="16">
          <cell r="A16" t="str">
            <v>AUBAGNE - ABG - ECOLE DE PATINAGE AUBAGNE - 13006</v>
          </cell>
        </row>
        <row r="17">
          <cell r="A17" t="str">
            <v>AUBAGNE - AUB - SPORT OLYMPIQUE DE GLACE MARSEILLE AUBAGNE - 13002</v>
          </cell>
        </row>
        <row r="18">
          <cell r="A18" t="str">
            <v>AUXERRE - AUX - USAPI - 89002</v>
          </cell>
        </row>
        <row r="19">
          <cell r="A19" t="str">
            <v>AVIGNON - AVI - CLUB DES SPORTS DE GLACE D'AVIGNON - 84001</v>
          </cell>
        </row>
        <row r="20">
          <cell r="A20" t="str">
            <v>AVIGNON - AVS - AVIGNON SPORTS DE GLACE - 84002</v>
          </cell>
        </row>
        <row r="21">
          <cell r="A21" t="str">
            <v>BELFORT - BEL - BELFORT A.S.M - 90001</v>
          </cell>
        </row>
        <row r="22">
          <cell r="A22" t="str">
            <v>BESANCON - ASB - ASSOCIATION SPORTS DE GLACE BESANCON - 25002</v>
          </cell>
        </row>
        <row r="23">
          <cell r="A23" t="str">
            <v>BESANCON - BAP - BESANCON ASS PATINAGE ARTISTIQUE - 25003</v>
          </cell>
        </row>
        <row r="24">
          <cell r="A24" t="str">
            <v>BESANCON - BES - BESANCON SKATING CLUB - 25001</v>
          </cell>
        </row>
        <row r="25">
          <cell r="A25" t="str">
            <v>BESSE SAINT ANASTAISE - BSA - SUPER BESSE CLUB DE PATINAGE - 63001</v>
          </cell>
        </row>
        <row r="26">
          <cell r="A26" t="str">
            <v>BETHUNE - BET - BETHUNE BEFFY PATINAGE CLUB - 62001</v>
          </cell>
        </row>
        <row r="27">
          <cell r="A27" t="str">
            <v>BLAGNAC - BLA - BLAGNAC PATINAGE SUR GLACE - 31001</v>
          </cell>
        </row>
        <row r="28">
          <cell r="A28" t="str">
            <v>BORDEAUX - BOR - BORDEAUX SPORTS DE GLACE - 33001</v>
          </cell>
        </row>
        <row r="29">
          <cell r="A29" t="str">
            <v>BOULOGNE BILLANCOURT - BOU - BOULOGNE ACBB - 92001</v>
          </cell>
        </row>
        <row r="30">
          <cell r="A30" t="str">
            <v>BREST - BRS - BREST SPORT ET PATINAGE - 29001</v>
          </cell>
        </row>
        <row r="31">
          <cell r="A31" t="str">
            <v>BRIANCON - BRG - BRIANCON GLISSE 2000 - 5004</v>
          </cell>
        </row>
        <row r="32">
          <cell r="A32" t="str">
            <v>BRIANCON - BRI - BRIANCON LES ESCARTONS - 5003</v>
          </cell>
        </row>
        <row r="33">
          <cell r="A33" t="str">
            <v>BRIVE - BPC - BRIVE PATINAGE CLUB - 19001</v>
          </cell>
        </row>
        <row r="34">
          <cell r="A34" t="str">
            <v>CAEN - CAE - CAEN ACSEL - 14001</v>
          </cell>
        </row>
        <row r="35">
          <cell r="A35" t="str">
            <v>CANNES - CAN - CANNES AZUR PATINAGE - 6002</v>
          </cell>
        </row>
        <row r="36">
          <cell r="A36" t="str">
            <v>CASTRES - CAS - CASTRES SPORTS DE GLACE - 81001</v>
          </cell>
        </row>
        <row r="37">
          <cell r="A37" t="str">
            <v>CASTRES - CAT - CASTRES HOCKEY CLUB PATINAGE - 81002</v>
          </cell>
        </row>
        <row r="38">
          <cell r="A38" t="str">
            <v>CAVEIRAC - CAV - NIMES METROPOLE CAMARGUES - 30002</v>
          </cell>
        </row>
        <row r="39">
          <cell r="A39" t="str">
            <v>CERGY PONTOISE - CER - CERGY PONTOISE C.S.G - 95001</v>
          </cell>
        </row>
        <row r="40">
          <cell r="A40" t="str">
            <v>CHALONS EN CHAMPAGNE - CHL - ASSO DES SPORTS DE GLACE CHALONNAIS - 51001</v>
          </cell>
        </row>
        <row r="41">
          <cell r="A41" t="str">
            <v>CHAMBERY - CHY - CLUB DANSE SUR GLACE CHAMBERY - 73003</v>
          </cell>
        </row>
        <row r="42">
          <cell r="A42" t="str">
            <v>CHAMBERY - CSG - CHAMBERY CSG - 73005</v>
          </cell>
        </row>
        <row r="43">
          <cell r="A43" t="str">
            <v>CHAMONIX - CMX - CHAMONIX CLUB DES SPORTS - 74001</v>
          </cell>
        </row>
        <row r="44">
          <cell r="A44" t="str">
            <v>CHAMPIGNY SUR MARNE - CSM - CHAMPIGNY CSG - 94002</v>
          </cell>
        </row>
        <row r="45">
          <cell r="A45" t="str">
            <v>CHARLEVILLE MEZIERES - CHM - CHARLEVILLE MEZIERES S.G - 8001</v>
          </cell>
        </row>
        <row r="46">
          <cell r="A46" t="str">
            <v>CHATELLERAULT - CLT - CHATELLERAULT CSAC - 86002</v>
          </cell>
        </row>
        <row r="47">
          <cell r="A47" t="str">
            <v>CHERBOURG - CHE - CLUB CHERBOURGEOIS SPORTS DE GLACE - 50001</v>
          </cell>
        </row>
        <row r="48">
          <cell r="A48" t="str">
            <v>CHOLET - CHO - ASSO CHOLETAISE DE PATINAGE SUR GLACE - 49003</v>
          </cell>
        </row>
        <row r="49">
          <cell r="A49" t="str">
            <v>CLERMONT FERRAND - CLE - AUVERGNE DANSE SUR GLACE - 63004</v>
          </cell>
        </row>
        <row r="50">
          <cell r="A50" t="str">
            <v>COGNAC - COG - ASS COGNACAISE DES SPORTS DE GLACE - 16002</v>
          </cell>
        </row>
        <row r="51">
          <cell r="A51" t="str">
            <v>COLOMBES - COL - COLOMBES CSG - 92005</v>
          </cell>
        </row>
        <row r="52">
          <cell r="A52" t="str">
            <v>COMPIEGNE - COM - SKATING CLUB COMPIEGNE OISE - 60001</v>
          </cell>
        </row>
        <row r="53">
          <cell r="A53" t="str">
            <v>COURBEVOIE - COU - CLUB OLYMPIQUE DE COUBEVOIE - 92003</v>
          </cell>
        </row>
        <row r="54">
          <cell r="A54" t="str">
            <v>COURCHEVEL - COP - COURCHEVEL PATINAGE SPORTS DE GLACE - 73004</v>
          </cell>
        </row>
        <row r="55">
          <cell r="A55" t="str">
            <v>DAMMARIE LES LYS - DAM - DAMMARIE CSG - 77001</v>
          </cell>
        </row>
        <row r="56">
          <cell r="A56" t="str">
            <v>DEUIL LA BARRE - DLB - VALLEE MONTMORENCY CSG - 95003</v>
          </cell>
        </row>
        <row r="57">
          <cell r="A57" t="str">
            <v>DIJON - DIJ - ACADEMIE SPORT DE GLACE DIJON-BOURGOGNE - 21002</v>
          </cell>
        </row>
        <row r="58">
          <cell r="A58" t="str">
            <v>DUNKERQUE - DUN - DUNKERQUE PATINAGE - 59002</v>
          </cell>
        </row>
        <row r="59">
          <cell r="A59" t="str">
            <v>ECHIROLLES - ECH - ECHIROLLES CGALE - 38005</v>
          </cell>
        </row>
        <row r="60">
          <cell r="A60" t="str">
            <v>EPINAL - EPI - EPINAL CLUB DE PATINAGE SUR GLACE - 88001</v>
          </cell>
        </row>
        <row r="61">
          <cell r="A61" t="str">
            <v>EVRY - EVR - SPORT CLUB AGORA dit SCA 2000 - 91005</v>
          </cell>
        </row>
        <row r="62">
          <cell r="A62" t="str">
            <v>FONT ROMEU - FRO - FONT ROMEU CLUB GLACE - 66001</v>
          </cell>
        </row>
        <row r="63">
          <cell r="A63" t="str">
            <v>FONTENAY - FON - UNION SPORTIVE FONTENAYSIENNE - 94004</v>
          </cell>
        </row>
        <row r="64">
          <cell r="A64" t="str">
            <v>FRANCONVILLE - FRA - FRANCONVILLE S.G - 95004</v>
          </cell>
        </row>
        <row r="65">
          <cell r="A65" t="str">
            <v>GAP - GAP - GAP AXEL - 5001</v>
          </cell>
        </row>
        <row r="66">
          <cell r="A66" t="str">
            <v>GARGES LES GONESSES - GLG - GARGES LES GONESSES CSG - 95005</v>
          </cell>
        </row>
        <row r="67">
          <cell r="A67" t="str">
            <v>GRENOBLE - GAC - GRENOBLE AS CEA - 38001</v>
          </cell>
        </row>
        <row r="68">
          <cell r="A68" t="str">
            <v>GRENOBLE - GOM - GRENOBLE SPORTS ENTREPRISES PATINAGE - 38003</v>
          </cell>
        </row>
        <row r="69">
          <cell r="A69" t="str">
            <v>GRENOBLE - GRE - GRENOBLE ISERE METROPOLE PATINAGE - 38004</v>
          </cell>
        </row>
        <row r="70">
          <cell r="A70" t="str">
            <v>LA CLUSAZ - LAC - LA CLUSAZ CS - 74008</v>
          </cell>
        </row>
        <row r="71">
          <cell r="A71" t="str">
            <v>LA ROCHE SUR YON - ROC - ASSO. LA ROCHE SUR YON - 85001</v>
          </cell>
        </row>
        <row r="72">
          <cell r="A72" t="str">
            <v>LANESTER - LAT - LANESTER SG - 56003</v>
          </cell>
        </row>
        <row r="73">
          <cell r="A73" t="str">
            <v>LANGUEUX - LGX - ARMOR SPORTS DE GLACE - 22001</v>
          </cell>
        </row>
        <row r="74">
          <cell r="A74" t="str">
            <v>LE HAVRE - HAC - HAVRE ATLETIC CLUB PATINAGE ARTISTIQUE - 76003</v>
          </cell>
        </row>
        <row r="75">
          <cell r="A75" t="str">
            <v>LE HAVRE - HAV - LE HAVRE DANSE SUR GLACE - 76004</v>
          </cell>
        </row>
        <row r="76">
          <cell r="A76" t="str">
            <v>LE MANS - MAN - LE MANS SKATING CLUB - 72001</v>
          </cell>
        </row>
        <row r="77">
          <cell r="A77" t="str">
            <v>LE PERREUX - LPE - LE PERREUX CLUB PATINAGE - 94003</v>
          </cell>
        </row>
        <row r="78">
          <cell r="A78" t="str">
            <v>LE VESINET - LVE - LE VESINET ICE CLUB - 78001</v>
          </cell>
        </row>
        <row r="79">
          <cell r="A79" t="str">
            <v>LES ORRES - LOR - ACADEMIE DE GLACE DES ORRES - 5011</v>
          </cell>
        </row>
        <row r="80">
          <cell r="A80" t="str">
            <v>LIMOGES - LIM - LIMOGES SPORTING CLUB DE GLACE - 87001</v>
          </cell>
        </row>
        <row r="81">
          <cell r="A81" t="str">
            <v>LOUVIERS - LOU - LOUVIERS ICE SKATING CLUB - 27001</v>
          </cell>
        </row>
        <row r="82">
          <cell r="A82" t="str">
            <v>LYON - LAL - LYON ALPAD - 69004</v>
          </cell>
        </row>
        <row r="83">
          <cell r="A83" t="str">
            <v>LYON - LAN - ASSOCIATION NEIGE ET GLACE ENSEIGNANTS - 69003</v>
          </cell>
        </row>
        <row r="84">
          <cell r="A84" t="str">
            <v>LYON - LGP - LYON GLACE PATINAGE - 69007</v>
          </cell>
        </row>
        <row r="85">
          <cell r="A85" t="str">
            <v>LYON - LPT - LYON ASPTT PATINAGE - 69005</v>
          </cell>
        </row>
        <row r="86">
          <cell r="A86" t="str">
            <v>LYON - LSG - LYON CSG - 69001</v>
          </cell>
        </row>
        <row r="87">
          <cell r="A87" t="str">
            <v>MANTES LA JOLIE - MLJ - MANTES AS MANTAISE - 78002</v>
          </cell>
        </row>
        <row r="88">
          <cell r="A88" t="str">
            <v>MARSEILLE - MAR - MARSEILLE PHOCEENNE S.G - 13001</v>
          </cell>
        </row>
        <row r="89">
          <cell r="A89" t="str">
            <v>MEGEVE - MEG - MEGEVE CLUB DES SPORTS - 74003</v>
          </cell>
        </row>
        <row r="90">
          <cell r="A90" t="str">
            <v>MERIBEL - MER - CLUB PATINAGE ART ET DANSE S/GLACE MERIBEL - 73008</v>
          </cell>
        </row>
        <row r="91">
          <cell r="A91" t="str">
            <v>MEUDON - MEA - MEUDON AMPR - 92008</v>
          </cell>
        </row>
        <row r="92">
          <cell r="A92" t="str">
            <v>MEUDON - MEU - MEUDON C.M.P.A.D - 92004</v>
          </cell>
        </row>
        <row r="93">
          <cell r="A93" t="str">
            <v>MONETEAU - MNT - FIGURE LIBRE - 89001</v>
          </cell>
        </row>
        <row r="94">
          <cell r="A94" t="str">
            <v>MONTPELLIER - MON - MONTPELLIER AGGLOMERATION PATINAGE - 34001</v>
          </cell>
        </row>
        <row r="95">
          <cell r="A95" t="str">
            <v>MONTPELLIER - MPE - ICE ET ROLLER SCHOOL MONTPELLIER - 34008</v>
          </cell>
        </row>
        <row r="96">
          <cell r="A96" t="str">
            <v>MORZINE - MAV - CL DANSE MORZINE AVORIAZ - 74016</v>
          </cell>
        </row>
        <row r="97">
          <cell r="A97" t="str">
            <v>MORZINE - MOR - MORZINE C.S.G - 74006</v>
          </cell>
        </row>
        <row r="98">
          <cell r="A98" t="str">
            <v>NANCY - NCY - NANCY CPHNL - 54001</v>
          </cell>
        </row>
        <row r="99">
          <cell r="A99" t="str">
            <v>NANTES - NAN - NANTES LEO LAGRANGE - 44001</v>
          </cell>
        </row>
        <row r="100">
          <cell r="A100" t="str">
            <v>NANTES - NSG - NANTES SPORTS GLACE - 44002</v>
          </cell>
        </row>
        <row r="101">
          <cell r="A101" t="str">
            <v>NARBONNE - NAR - NARBONE PATINAGE EN LIBERTE - 11001</v>
          </cell>
        </row>
        <row r="102">
          <cell r="A102" t="str">
            <v>NEUILLY SUR MARNE - NEU - NEUILLY PATINAGE ARTISTIQUE - 93002</v>
          </cell>
        </row>
        <row r="103">
          <cell r="A103" t="str">
            <v>NICE - GSF - GLACE SANS FRONTIERE - 6004</v>
          </cell>
        </row>
        <row r="104">
          <cell r="A104" t="str">
            <v>NICE - NBA - ASSOCIATION NICE BAIE DES ANGES - 6003</v>
          </cell>
        </row>
        <row r="105">
          <cell r="A105" t="str">
            <v>NICE - NIC - NICE COTE D'AZUR PATINAGE - 6001</v>
          </cell>
        </row>
        <row r="106">
          <cell r="A106" t="str">
            <v>NIMES - NIM - CLUB NIMOIS DES SPORTS DE GLACE - 30001</v>
          </cell>
        </row>
        <row r="107">
          <cell r="A107" t="str">
            <v>NIORT - NIA - NIORTGLACE - 79002</v>
          </cell>
        </row>
        <row r="108">
          <cell r="A108" t="str">
            <v>NIORT - NIO - NIORT PATIGLACE AS - 79001</v>
          </cell>
        </row>
        <row r="109">
          <cell r="A109" t="str">
            <v>ORLEANS - ORL - ASSOCIATION SPORTIVE ORLEANS DANSE - 45003</v>
          </cell>
        </row>
        <row r="110">
          <cell r="A110" t="str">
            <v>PARIS - PAR - PARIS CPAP - 75001</v>
          </cell>
        </row>
        <row r="111">
          <cell r="A111" t="str">
            <v>PARIS - PCF - CLUB France - 75007</v>
          </cell>
        </row>
        <row r="112">
          <cell r="A112" t="str">
            <v>PARIS - PFV - PARIS CLUB FRANCAIS VOLANTS - 75004</v>
          </cell>
        </row>
        <row r="113">
          <cell r="A113" t="str">
            <v>PARIS - PGR - GLACE ET ROLLER IN LINE DE PARIS - 75006</v>
          </cell>
        </row>
        <row r="114">
          <cell r="A114" t="str">
            <v>PARIS - POC - PARIS OLYMPIQUE CLUB - 75003</v>
          </cell>
        </row>
        <row r="115">
          <cell r="A115" t="str">
            <v>PAU - PAU - BEARN SPORTS DE GLACE - 64003</v>
          </cell>
        </row>
        <row r="116">
          <cell r="A116" t="str">
            <v>POITIERS - POI - POITEVIN STADE CLUB DE GLACE - 86001</v>
          </cell>
        </row>
        <row r="117">
          <cell r="A117" t="str">
            <v>PRALOGNAN - PRA - PRALOGNAN ARTISTIQUE CLUB - 73007</v>
          </cell>
        </row>
        <row r="118">
          <cell r="A118" t="str">
            <v>REIMS - REI - REIMS AVENIR PATINAGE - 51003</v>
          </cell>
        </row>
        <row r="119">
          <cell r="A119" t="str">
            <v>REIMS - RMS - REIMS CPAR - 51004</v>
          </cell>
        </row>
        <row r="120">
          <cell r="A120" t="str">
            <v>RENNES - RED - RENNES DANSE ET PATINAGE SUR GLACE  - 35001</v>
          </cell>
        </row>
        <row r="121">
          <cell r="A121" t="str">
            <v>RENNES - REP - RENNES CSG - 35002</v>
          </cell>
        </row>
        <row r="122">
          <cell r="A122" t="str">
            <v>REZE - REZ - CLUB DE PATINAGE SUR GLACE REZEEN - 44005</v>
          </cell>
        </row>
        <row r="123">
          <cell r="A123" t="str">
            <v>ROANNE - ROA - ROANNAIS PATINAGE ARTISTIQUE - 42002</v>
          </cell>
        </row>
        <row r="124">
          <cell r="A124" t="str">
            <v>ROUEN - ROE - ESPAR - 76005</v>
          </cell>
        </row>
        <row r="125">
          <cell r="A125" t="str">
            <v>ROUEN - ROU - ROUEN OLYMPIC CLUB - 76001</v>
          </cell>
        </row>
        <row r="126">
          <cell r="A126" t="str">
            <v>SAINT EGREVE - SEG - ST EGREVE USSE - 38007</v>
          </cell>
        </row>
        <row r="127">
          <cell r="A127" t="str">
            <v>SAINT ETIENNE - STE - STEPHANOIS SPORTS DE GLACE - 42001</v>
          </cell>
        </row>
        <row r="128">
          <cell r="A128" t="str">
            <v>SAINT GERVAIS - GER - SAINT GERVAIS DANSE SUR GLACE - 74009</v>
          </cell>
        </row>
        <row r="129">
          <cell r="A129" t="str">
            <v>SAINT OUEN - SOU - CLUB DES SPORTS DE GLACE DE SAINT OUEN - 93001</v>
          </cell>
        </row>
        <row r="130">
          <cell r="A130" t="str">
            <v>SAINT PIERRE ET MIQUELON - SPM - ST PIERRE ET MIQUELON PATINAGE - 97001</v>
          </cell>
        </row>
        <row r="131">
          <cell r="A131" t="str">
            <v>SAINT YRIEIX - SYR - ASSOCIATION EXPRESSIONS - 16001</v>
          </cell>
        </row>
        <row r="132">
          <cell r="A132" t="str">
            <v>SERRE CHEVALIER - SER - CPA SERRE CHEVALIER VALLEE - 5002</v>
          </cell>
        </row>
        <row r="133">
          <cell r="A133" t="str">
            <v>STRASBOURG - STR - STRASBOURG ALSACE C.S.G - 67001</v>
          </cell>
        </row>
        <row r="134">
          <cell r="A134" t="str">
            <v>TOULON LA GARDE - TLA - LA GARDE SILVER SKATE - 83001</v>
          </cell>
        </row>
        <row r="135">
          <cell r="A135" t="str">
            <v>TOULOUSE - TAR - ART ROLL'ICE TOULOUSE - 31004</v>
          </cell>
        </row>
        <row r="136">
          <cell r="A136" t="str">
            <v>TOULOUSE - TPA - TOULOUSE CLUB PATINAGE - 31003</v>
          </cell>
        </row>
        <row r="137">
          <cell r="A137" t="str">
            <v>TOULOUSE - TSG - TOULOUSE SPORTS DE GLACE - 31002</v>
          </cell>
        </row>
        <row r="138">
          <cell r="A138" t="str">
            <v>TOURS - TOU - CLUB MULTI-PATINAGE TOURS - 37002</v>
          </cell>
        </row>
        <row r="139">
          <cell r="A139" t="str">
            <v>TROYES - TRO - PATINAGE ARTISTIQUE DE TROYES - 10001</v>
          </cell>
        </row>
        <row r="140">
          <cell r="A140" t="str">
            <v>VALENCE - VLC - VALENCE PATINAGE ARTISTIQUE - 26001</v>
          </cell>
        </row>
        <row r="141">
          <cell r="A141" t="str">
            <v>VALENCIENNES - VAL - SKATE HAINAUT VALENCIENNES CLUB - 59004</v>
          </cell>
        </row>
        <row r="142">
          <cell r="A142" t="str">
            <v>VALLOIRE - VAP - VAL PATIN - 73010</v>
          </cell>
        </row>
        <row r="143">
          <cell r="A143" t="str">
            <v>VANNES - VAN - VANNES ICE CLUB - 56001</v>
          </cell>
        </row>
        <row r="144">
          <cell r="A144" t="str">
            <v>VILLARD DE LANS - VLA - VILLARD DE LANS DANSE ET ARTISTIQUE - 38008</v>
          </cell>
        </row>
        <row r="145">
          <cell r="A145" t="str">
            <v>VILLARD DE LANS - VLP - VILLARD DE LANS PATINAGE - 38016</v>
          </cell>
        </row>
        <row r="146">
          <cell r="A146" t="str">
            <v>VILLENAVE D'ORNON - VIL - SKATING CLUB VILLENAVE D'ORNON - 33002</v>
          </cell>
        </row>
        <row r="147">
          <cell r="A147" t="str">
            <v>VIRY CHATILLON - VIR - VIRY OCDV - 91003</v>
          </cell>
        </row>
        <row r="148">
          <cell r="A148" t="str">
            <v>VITRY SUR SEINE - VIT - VITRY ESV PATINAGE - 94001</v>
          </cell>
        </row>
        <row r="149">
          <cell r="A149" t="str">
            <v>WASQUEHAL - WDP - CLUB DE PATINAGE SUR GLACE NORD - 59008</v>
          </cell>
        </row>
        <row r="150">
          <cell r="A150" t="str">
            <v>WASQUEHAL - WQL - ENTENTE PATINAGE WASQUEHAL LILLE METROPOLE - 59007</v>
          </cell>
        </row>
        <row r="151">
          <cell r="A151" t="str">
            <v>WASQUEHAL - WQM - ENTENTE PATINAGE WASQUEHAL METROPOLE - 59001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lo 1"/>
      <sheetName val="Solo 2"/>
      <sheetName val="Solo 3"/>
      <sheetName val="Solo 4"/>
      <sheetName val="Solo 5"/>
      <sheetName val="Eléments"/>
    </sheetNames>
    <sheetDataSet>
      <sheetData sheetId="0">
        <row r="3">
          <cell r="N3" t="str">
            <v> </v>
          </cell>
        </row>
        <row r="4">
          <cell r="N4" t="str">
            <v>Attitude Solo / Attitude Solo</v>
          </cell>
        </row>
        <row r="5">
          <cell r="N5" t="str">
            <v>Séquence de Pas Solo demi circulaire / Semicircular Step Sequence Solo</v>
          </cell>
        </row>
        <row r="6">
          <cell r="N6" t="str">
            <v>Pirouette Solo / Spin Solo</v>
          </cell>
        </row>
        <row r="7">
          <cell r="N7" t="str">
            <v> </v>
          </cell>
        </row>
        <row r="8">
          <cell r="N8" t="str">
            <v> </v>
          </cell>
        </row>
        <row r="11">
          <cell r="D11" t="str">
            <v>Solo Préliminaire / Preliminary Solo</v>
          </cell>
        </row>
      </sheetData>
      <sheetData sheetId="5">
        <row r="1">
          <cell r="A1" t="str">
            <v>Num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ts@csndg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V80"/>
  <sheetViews>
    <sheetView showGridLines="0" showZeros="0" tabSelected="1" zoomScale="160" zoomScaleNormal="160" zoomScalePageLayoutView="0" workbookViewId="0" topLeftCell="A1">
      <selection activeCell="B10" sqref="B10:H10"/>
    </sheetView>
  </sheetViews>
  <sheetFormatPr defaultColWidth="11.421875" defaultRowHeight="12.75"/>
  <cols>
    <col min="1" max="1" width="4.421875" style="0" customWidth="1"/>
    <col min="2" max="2" width="16.7109375" style="0" customWidth="1"/>
    <col min="3" max="3" width="4.7109375" style="0" customWidth="1"/>
    <col min="4" max="4" width="15.7109375" style="0" customWidth="1"/>
    <col min="5" max="5" width="18.28125" style="0" customWidth="1"/>
    <col min="6" max="8" width="10.421875" style="0" customWidth="1"/>
    <col min="9" max="11" width="8.7109375" style="0" customWidth="1"/>
    <col min="19" max="19" width="0" style="0" hidden="1" customWidth="1"/>
    <col min="20" max="21" width="10.8515625" style="27" hidden="1" customWidth="1"/>
  </cols>
  <sheetData>
    <row r="1" ht="8.25" customHeight="1"/>
    <row r="2" spans="1:9" ht="22.5" customHeight="1">
      <c r="A2" s="87" t="s">
        <v>488</v>
      </c>
      <c r="B2" s="87"/>
      <c r="C2" s="87"/>
      <c r="D2" s="87"/>
      <c r="E2" s="88"/>
      <c r="F2" s="95"/>
      <c r="G2" s="81" t="s">
        <v>472</v>
      </c>
      <c r="H2" s="82"/>
      <c r="I2" s="82"/>
    </row>
    <row r="3" spans="1:9" ht="20.25" customHeight="1">
      <c r="A3" s="89"/>
      <c r="B3" s="89"/>
      <c r="C3" s="89"/>
      <c r="D3" s="89"/>
      <c r="E3" s="90"/>
      <c r="F3" s="95"/>
      <c r="G3" s="82"/>
      <c r="H3" s="82"/>
      <c r="I3" s="82"/>
    </row>
    <row r="4" spans="1:9" ht="8.25" customHeight="1" thickBot="1">
      <c r="A4" s="32"/>
      <c r="B4" s="32"/>
      <c r="C4" s="32"/>
      <c r="D4" s="32"/>
      <c r="E4" s="32"/>
      <c r="F4" s="33"/>
      <c r="G4" s="83" t="s">
        <v>512</v>
      </c>
      <c r="H4" s="83"/>
      <c r="I4" s="83"/>
    </row>
    <row r="5" spans="1:9" ht="15.75" customHeight="1">
      <c r="A5" s="105" t="s">
        <v>12</v>
      </c>
      <c r="B5" s="106"/>
      <c r="C5" s="78"/>
      <c r="D5" s="79"/>
      <c r="E5" s="79"/>
      <c r="F5" s="79"/>
      <c r="G5" s="79"/>
      <c r="H5" s="80"/>
      <c r="I5" s="65"/>
    </row>
    <row r="6" spans="1:21" ht="17.25" customHeight="1">
      <c r="A6" s="91" t="s">
        <v>474</v>
      </c>
      <c r="B6" s="92"/>
      <c r="C6" s="93"/>
      <c r="D6" s="94"/>
      <c r="E6" s="68" t="s">
        <v>475</v>
      </c>
      <c r="F6" s="75"/>
      <c r="G6" s="76"/>
      <c r="H6" s="77"/>
      <c r="I6" s="66"/>
      <c r="J6" s="63"/>
      <c r="K6" s="64"/>
      <c r="T6"/>
      <c r="U6"/>
    </row>
    <row r="7" spans="1:9" ht="21.75" customHeight="1">
      <c r="A7" s="112" t="s">
        <v>10</v>
      </c>
      <c r="B7" s="113"/>
      <c r="C7" s="113"/>
      <c r="D7" s="119" t="s">
        <v>473</v>
      </c>
      <c r="E7" s="120"/>
      <c r="F7" s="34" t="s">
        <v>6</v>
      </c>
      <c r="G7" s="34" t="s">
        <v>7</v>
      </c>
      <c r="H7" s="69" t="s">
        <v>8</v>
      </c>
      <c r="I7" s="33"/>
    </row>
    <row r="8" spans="1:9" ht="18" customHeight="1" thickBot="1">
      <c r="A8" s="96"/>
      <c r="B8" s="97"/>
      <c r="C8" s="98"/>
      <c r="D8" s="121"/>
      <c r="E8" s="122"/>
      <c r="F8" s="138"/>
      <c r="G8" s="107"/>
      <c r="H8" s="139"/>
      <c r="I8" s="33"/>
    </row>
    <row r="9" spans="1:9" ht="34.5" customHeight="1" thickBot="1">
      <c r="A9" s="114" t="s">
        <v>11</v>
      </c>
      <c r="B9" s="115"/>
      <c r="C9" s="116"/>
      <c r="D9" s="136"/>
      <c r="E9" s="137"/>
      <c r="F9" s="108"/>
      <c r="G9" s="108"/>
      <c r="H9" s="140"/>
      <c r="I9" s="70" t="s">
        <v>17</v>
      </c>
    </row>
    <row r="10" spans="1:21" s="1" customFormat="1" ht="15" customHeight="1">
      <c r="A10" s="35" t="s">
        <v>5</v>
      </c>
      <c r="B10" s="99"/>
      <c r="C10" s="99"/>
      <c r="D10" s="99"/>
      <c r="E10" s="99"/>
      <c r="F10" s="100"/>
      <c r="G10" s="100"/>
      <c r="H10" s="101"/>
      <c r="I10" s="117" t="s">
        <v>16</v>
      </c>
      <c r="T10" s="28">
        <f>B10</f>
        <v>0</v>
      </c>
      <c r="U10" s="28"/>
    </row>
    <row r="11" spans="1:21" s="2" customFormat="1" ht="7.5" customHeight="1" thickBot="1">
      <c r="A11" s="102" t="s">
        <v>0</v>
      </c>
      <c r="B11" s="103"/>
      <c r="C11" s="103" t="s">
        <v>1</v>
      </c>
      <c r="D11" s="104"/>
      <c r="E11" s="36" t="s">
        <v>437</v>
      </c>
      <c r="F11" s="109" t="s">
        <v>18</v>
      </c>
      <c r="G11" s="110"/>
      <c r="H11" s="111"/>
      <c r="I11" s="118"/>
      <c r="T11" s="29"/>
      <c r="U11" s="29"/>
    </row>
    <row r="12" spans="1:21" s="3" customFormat="1" ht="15.75" customHeight="1">
      <c r="A12" s="123"/>
      <c r="B12" s="124"/>
      <c r="C12" s="125"/>
      <c r="D12" s="126"/>
      <c r="E12" s="42">
        <f>IF(ISNA(HLOOKUP(B10,Danses!$A$1:$AB$5,2,FALSE)),"",(HLOOKUP(B10,Danses!$A$1:$AB$5,2,FALSE)))</f>
      </c>
      <c r="F12" s="38"/>
      <c r="G12" s="39"/>
      <c r="H12" s="45"/>
      <c r="I12" s="43"/>
      <c r="O12" s="2"/>
      <c r="T12" s="27" t="e">
        <f>HLOOKUP($T$10,Danses!$A$1:$AB$5,2,FALSE)</f>
        <v>#N/A</v>
      </c>
      <c r="U12" s="27" t="str">
        <f>_xlfn.IFERROR(VLOOKUP(E12,$T$12:$T$15,1,FALSE),"bad")</f>
        <v>bad</v>
      </c>
    </row>
    <row r="13" spans="1:21" s="2" customFormat="1" ht="15.75" customHeight="1">
      <c r="A13" s="132" t="s">
        <v>3</v>
      </c>
      <c r="B13" s="128"/>
      <c r="C13" s="128" t="s">
        <v>4</v>
      </c>
      <c r="D13" s="129"/>
      <c r="E13" s="42">
        <f>IF(ISNA(HLOOKUP(B10,Danses!$A$1:$AB$5,3,FALSE)),"",(HLOOKUP(B10,Danses!$A$1:$AB$5,3,FALSE)))</f>
      </c>
      <c r="F13" s="37"/>
      <c r="G13" s="40"/>
      <c r="H13" s="46"/>
      <c r="I13" s="44"/>
      <c r="S13" s="3"/>
      <c r="T13" s="27" t="e">
        <f>HLOOKUP($T$10,Danses!$A$1:$AB$5,3,FALSE)</f>
        <v>#N/A</v>
      </c>
      <c r="U13" s="27" t="str">
        <f>_xlfn.IFERROR(VLOOKUP(E13,$T$12:$T$15,1,FALSE),"bad")</f>
        <v>bad</v>
      </c>
    </row>
    <row r="14" spans="1:21" s="3" customFormat="1" ht="15.75" customHeight="1">
      <c r="A14" s="123"/>
      <c r="B14" s="124"/>
      <c r="C14" s="127"/>
      <c r="D14" s="126"/>
      <c r="E14" s="42">
        <f>IF(ISNA(HLOOKUP(B10,Danses!$A$1:$AB$5,4,FALSE)),"",(HLOOKUP(B10,Danses!$A$1:$AB$5,4,FALSE)))</f>
      </c>
      <c r="F14" s="38"/>
      <c r="G14" s="41"/>
      <c r="H14" s="47"/>
      <c r="I14" s="44"/>
      <c r="N14" s="2"/>
      <c r="O14" s="2"/>
      <c r="T14" s="27" t="e">
        <f>HLOOKUP($T$10,Danses!$A$1:$AB$5,4,FALSE)</f>
        <v>#N/A</v>
      </c>
      <c r="U14" s="27" t="str">
        <f>_xlfn.IFERROR(VLOOKUP(E14,$T$12:$T$15,1,FALSE),"bad")</f>
        <v>bad</v>
      </c>
    </row>
    <row r="15" spans="1:21" s="2" customFormat="1" ht="15.75" customHeight="1" thickBot="1">
      <c r="A15" s="48" t="s">
        <v>2</v>
      </c>
      <c r="B15" s="130"/>
      <c r="C15" s="130"/>
      <c r="D15" s="131"/>
      <c r="E15" s="49">
        <f>IF(ISNA(HLOOKUP(B10,Danses!$A$1:$AB$5,5,FALSE)),"",(HLOOKUP(B10,Danses!$A$1:$AB$5,5,FALSE)))</f>
      </c>
      <c r="F15" s="50"/>
      <c r="G15" s="50"/>
      <c r="H15" s="51"/>
      <c r="I15" s="52"/>
      <c r="S15" s="3"/>
      <c r="T15" s="27" t="e">
        <f>HLOOKUP($T$10,Danses!$A$1:$AB$5,5,FALSE)</f>
        <v>#N/A</v>
      </c>
      <c r="U15" s="27" t="str">
        <f>_xlfn.IFERROR(VLOOKUP(E15,$T$12:$T$15,1,FALSE),"bad")</f>
        <v>bad</v>
      </c>
    </row>
    <row r="16" spans="1:21" s="25" customFormat="1" ht="6" customHeight="1" thickBot="1">
      <c r="A16" s="19"/>
      <c r="B16" s="10"/>
      <c r="C16" s="10"/>
      <c r="D16" s="10"/>
      <c r="E16" s="9"/>
      <c r="F16" s="24"/>
      <c r="G16" s="24"/>
      <c r="H16" s="26"/>
      <c r="I16" s="20"/>
      <c r="T16" s="30"/>
      <c r="U16" s="30"/>
    </row>
    <row r="17" spans="1:21" s="1" customFormat="1" ht="15" customHeight="1">
      <c r="A17" s="35" t="s">
        <v>5</v>
      </c>
      <c r="B17" s="99"/>
      <c r="C17" s="99"/>
      <c r="D17" s="99"/>
      <c r="E17" s="99"/>
      <c r="F17" s="100"/>
      <c r="G17" s="100"/>
      <c r="H17" s="101"/>
      <c r="I17" s="117" t="s">
        <v>16</v>
      </c>
      <c r="T17" s="28">
        <f>B17</f>
        <v>0</v>
      </c>
      <c r="U17" s="28"/>
    </row>
    <row r="18" spans="1:21" s="2" customFormat="1" ht="7.5" customHeight="1" thickBot="1">
      <c r="A18" s="102" t="s">
        <v>0</v>
      </c>
      <c r="B18" s="103"/>
      <c r="C18" s="103" t="s">
        <v>1</v>
      </c>
      <c r="D18" s="104"/>
      <c r="E18" s="36" t="s">
        <v>437</v>
      </c>
      <c r="F18" s="109" t="s">
        <v>18</v>
      </c>
      <c r="G18" s="110"/>
      <c r="H18" s="111"/>
      <c r="I18" s="118"/>
      <c r="T18" s="29"/>
      <c r="U18" s="29"/>
    </row>
    <row r="19" spans="1:21" s="3" customFormat="1" ht="15.75" customHeight="1">
      <c r="A19" s="123"/>
      <c r="B19" s="124"/>
      <c r="C19" s="125"/>
      <c r="D19" s="126"/>
      <c r="E19" s="42">
        <f>IF(ISNA(HLOOKUP(B17,Danses!$A$1:$AB$5,2,FALSE)),"",(HLOOKUP(B17,Danses!$A$1:$AB$5,2,FALSE)))</f>
      </c>
      <c r="F19" s="38"/>
      <c r="G19" s="39"/>
      <c r="H19" s="45"/>
      <c r="I19" s="43"/>
      <c r="O19" s="2"/>
      <c r="T19" s="27" t="e">
        <f>HLOOKUP($T$10,Danses!$A$1:$AB$5,2,FALSE)</f>
        <v>#N/A</v>
      </c>
      <c r="U19" s="27" t="str">
        <f>_xlfn.IFERROR(VLOOKUP(E19,$T$12:$T$15,1,FALSE),"bad")</f>
        <v>bad</v>
      </c>
    </row>
    <row r="20" spans="1:21" s="2" customFormat="1" ht="15.75" customHeight="1">
      <c r="A20" s="132" t="s">
        <v>3</v>
      </c>
      <c r="B20" s="128"/>
      <c r="C20" s="128" t="s">
        <v>4</v>
      </c>
      <c r="D20" s="129"/>
      <c r="E20" s="42">
        <f>IF(ISNA(HLOOKUP(B17,Danses!$A$1:$AB$5,3,FALSE)),"",(HLOOKUP(B17,Danses!$A$1:$AB$5,3,FALSE)))</f>
      </c>
      <c r="F20" s="37"/>
      <c r="G20" s="40"/>
      <c r="H20" s="46"/>
      <c r="I20" s="44"/>
      <c r="S20" s="3"/>
      <c r="T20" s="27" t="e">
        <f>HLOOKUP($T$10,Danses!$A$1:$AB$5,3,FALSE)</f>
        <v>#N/A</v>
      </c>
      <c r="U20" s="27" t="str">
        <f>_xlfn.IFERROR(VLOOKUP(E20,$T$12:$T$15,1,FALSE),"bad")</f>
        <v>bad</v>
      </c>
    </row>
    <row r="21" spans="1:21" s="3" customFormat="1" ht="15.75" customHeight="1">
      <c r="A21" s="123"/>
      <c r="B21" s="124"/>
      <c r="C21" s="127"/>
      <c r="D21" s="126"/>
      <c r="E21" s="42">
        <f>IF(ISNA(HLOOKUP(B17,Danses!$A$1:$AB$5,4,FALSE)),"",(HLOOKUP(B17,Danses!$A$1:$AB$5,4,FALSE)))</f>
      </c>
      <c r="F21" s="38"/>
      <c r="G21" s="41"/>
      <c r="H21" s="47"/>
      <c r="I21" s="44"/>
      <c r="N21" s="2"/>
      <c r="O21" s="2"/>
      <c r="T21" s="27" t="e">
        <f>HLOOKUP($T$10,Danses!$A$1:$AB$5,4,FALSE)</f>
        <v>#N/A</v>
      </c>
      <c r="U21" s="27" t="str">
        <f>_xlfn.IFERROR(VLOOKUP(E21,$T$12:$T$15,1,FALSE),"bad")</f>
        <v>bad</v>
      </c>
    </row>
    <row r="22" spans="1:21" s="2" customFormat="1" ht="15.75" customHeight="1" thickBot="1">
      <c r="A22" s="48" t="s">
        <v>2</v>
      </c>
      <c r="B22" s="130"/>
      <c r="C22" s="130"/>
      <c r="D22" s="131"/>
      <c r="E22" s="49">
        <f>IF(ISNA(HLOOKUP(B17,Danses!$A$1:$AB$5,5,FALSE)),"",(HLOOKUP(B17,Danses!$A$1:$AB$5,5,FALSE)))</f>
      </c>
      <c r="F22" s="50"/>
      <c r="G22" s="50"/>
      <c r="H22" s="51"/>
      <c r="I22" s="52"/>
      <c r="S22" s="3"/>
      <c r="T22" s="27" t="e">
        <f>HLOOKUP($T$10,Danses!$A$1:$AB$5,5,FALSE)</f>
        <v>#N/A</v>
      </c>
      <c r="U22" s="27" t="str">
        <f>_xlfn.IFERROR(VLOOKUP(E22,$T$12:$T$15,1,FALSE),"bad")</f>
        <v>bad</v>
      </c>
    </row>
    <row r="23" spans="1:21" s="25" customFormat="1" ht="7.5" customHeight="1" thickBot="1">
      <c r="A23" s="84"/>
      <c r="B23" s="84"/>
      <c r="C23" s="84"/>
      <c r="D23" s="85"/>
      <c r="E23" s="4"/>
      <c r="F23" s="86"/>
      <c r="G23" s="86"/>
      <c r="H23" s="86"/>
      <c r="I23" s="23"/>
      <c r="T23" s="30"/>
      <c r="U23" s="30"/>
    </row>
    <row r="24" spans="1:21" s="1" customFormat="1" ht="15" customHeight="1">
      <c r="A24" s="35" t="s">
        <v>5</v>
      </c>
      <c r="B24" s="99"/>
      <c r="C24" s="99"/>
      <c r="D24" s="99"/>
      <c r="E24" s="99"/>
      <c r="F24" s="100"/>
      <c r="G24" s="100"/>
      <c r="H24" s="101"/>
      <c r="I24" s="117" t="s">
        <v>16</v>
      </c>
      <c r="T24" s="28">
        <f>B24</f>
        <v>0</v>
      </c>
      <c r="U24" s="28"/>
    </row>
    <row r="25" spans="1:21" s="2" customFormat="1" ht="7.5" customHeight="1" thickBot="1">
      <c r="A25" s="102" t="s">
        <v>0</v>
      </c>
      <c r="B25" s="103"/>
      <c r="C25" s="103" t="s">
        <v>1</v>
      </c>
      <c r="D25" s="104"/>
      <c r="E25" s="36" t="s">
        <v>437</v>
      </c>
      <c r="F25" s="109" t="s">
        <v>18</v>
      </c>
      <c r="G25" s="110"/>
      <c r="H25" s="111"/>
      <c r="I25" s="118"/>
      <c r="T25" s="29"/>
      <c r="U25" s="29"/>
    </row>
    <row r="26" spans="1:21" s="3" customFormat="1" ht="15.75" customHeight="1">
      <c r="A26" s="123"/>
      <c r="B26" s="124"/>
      <c r="C26" s="125"/>
      <c r="D26" s="126"/>
      <c r="E26" s="42">
        <f>IF(ISNA(HLOOKUP(B24,Danses!$A$1:$AB$5,2,FALSE)),"",(HLOOKUP(B24,Danses!$A$1:$AB$5,2,FALSE)))</f>
      </c>
      <c r="F26" s="38"/>
      <c r="G26" s="39"/>
      <c r="H26" s="45"/>
      <c r="I26" s="43"/>
      <c r="O26" s="2"/>
      <c r="T26" s="27" t="e">
        <f>HLOOKUP($T$10,Danses!$A$1:$AB$5,2,FALSE)</f>
        <v>#N/A</v>
      </c>
      <c r="U26" s="27" t="str">
        <f>_xlfn.IFERROR(VLOOKUP(E26,$T$12:$T$15,1,FALSE),"bad")</f>
        <v>bad</v>
      </c>
    </row>
    <row r="27" spans="1:21" s="2" customFormat="1" ht="15.75" customHeight="1">
      <c r="A27" s="132" t="s">
        <v>3</v>
      </c>
      <c r="B27" s="128"/>
      <c r="C27" s="128" t="s">
        <v>4</v>
      </c>
      <c r="D27" s="129"/>
      <c r="E27" s="42">
        <f>IF(ISNA(HLOOKUP(B24,Danses!$A$1:$AB$5,3,FALSE)),"",(HLOOKUP(B24,Danses!$A$1:$AB$5,3,FALSE)))</f>
      </c>
      <c r="F27" s="37"/>
      <c r="G27" s="40"/>
      <c r="H27" s="46"/>
      <c r="I27" s="44"/>
      <c r="S27" s="3"/>
      <c r="T27" s="27" t="e">
        <f>HLOOKUP($T$10,Danses!$A$1:$AB$5,3,FALSE)</f>
        <v>#N/A</v>
      </c>
      <c r="U27" s="27" t="str">
        <f>_xlfn.IFERROR(VLOOKUP(E27,$T$12:$T$15,1,FALSE),"bad")</f>
        <v>bad</v>
      </c>
    </row>
    <row r="28" spans="1:21" s="3" customFormat="1" ht="15.75" customHeight="1">
      <c r="A28" s="123"/>
      <c r="B28" s="124"/>
      <c r="C28" s="127"/>
      <c r="D28" s="126"/>
      <c r="E28" s="42">
        <f>IF(ISNA(HLOOKUP(B24,Danses!$A$1:$AB$5,4,FALSE)),"",(HLOOKUP(B24,Danses!$A$1:$AB$5,4,FALSE)))</f>
      </c>
      <c r="F28" s="38"/>
      <c r="G28" s="41"/>
      <c r="H28" s="47"/>
      <c r="I28" s="44"/>
      <c r="N28" s="2"/>
      <c r="O28" s="2"/>
      <c r="T28" s="27" t="e">
        <f>HLOOKUP($T$10,Danses!$A$1:$AB$5,4,FALSE)</f>
        <v>#N/A</v>
      </c>
      <c r="U28" s="27" t="str">
        <f>_xlfn.IFERROR(VLOOKUP(E28,$T$12:$T$15,1,FALSE),"bad")</f>
        <v>bad</v>
      </c>
    </row>
    <row r="29" spans="1:21" s="2" customFormat="1" ht="15.75" customHeight="1" thickBot="1">
      <c r="A29" s="48" t="s">
        <v>2</v>
      </c>
      <c r="B29" s="130"/>
      <c r="C29" s="130"/>
      <c r="D29" s="131"/>
      <c r="E29" s="49">
        <f>IF(ISNA(HLOOKUP(B24,Danses!$A$1:$AB$5,5,FALSE)),"",(HLOOKUP(B24,Danses!$A$1:$AB$5,5,FALSE)))</f>
      </c>
      <c r="F29" s="50"/>
      <c r="G29" s="50"/>
      <c r="H29" s="51"/>
      <c r="I29" s="52"/>
      <c r="S29" s="3"/>
      <c r="T29" s="27" t="e">
        <f>HLOOKUP($T$10,Danses!$A$1:$AB$5,5,FALSE)</f>
        <v>#N/A</v>
      </c>
      <c r="U29" s="27" t="str">
        <f>_xlfn.IFERROR(VLOOKUP(E29,$T$12:$T$15,1,FALSE),"bad")</f>
        <v>bad</v>
      </c>
    </row>
    <row r="30" spans="1:21" s="25" customFormat="1" ht="7.5" customHeight="1" thickBot="1">
      <c r="A30" s="84"/>
      <c r="B30" s="84"/>
      <c r="C30" s="84"/>
      <c r="D30" s="85"/>
      <c r="E30" s="4"/>
      <c r="F30" s="86"/>
      <c r="G30" s="86"/>
      <c r="H30" s="86"/>
      <c r="I30" s="23"/>
      <c r="T30" s="30"/>
      <c r="U30" s="30"/>
    </row>
    <row r="31" spans="1:21" s="1" customFormat="1" ht="15" customHeight="1">
      <c r="A31" s="35" t="s">
        <v>5</v>
      </c>
      <c r="B31" s="99"/>
      <c r="C31" s="99"/>
      <c r="D31" s="99"/>
      <c r="E31" s="99"/>
      <c r="F31" s="100"/>
      <c r="G31" s="100"/>
      <c r="H31" s="101"/>
      <c r="I31" s="117" t="s">
        <v>16</v>
      </c>
      <c r="T31" s="28">
        <f>B31</f>
        <v>0</v>
      </c>
      <c r="U31" s="28"/>
    </row>
    <row r="32" spans="1:21" s="2" customFormat="1" ht="7.5" customHeight="1" thickBot="1">
      <c r="A32" s="102" t="s">
        <v>0</v>
      </c>
      <c r="B32" s="103"/>
      <c r="C32" s="103" t="s">
        <v>1</v>
      </c>
      <c r="D32" s="104"/>
      <c r="E32" s="36" t="s">
        <v>437</v>
      </c>
      <c r="F32" s="109" t="s">
        <v>18</v>
      </c>
      <c r="G32" s="110"/>
      <c r="H32" s="111"/>
      <c r="I32" s="118"/>
      <c r="T32" s="29"/>
      <c r="U32" s="29"/>
    </row>
    <row r="33" spans="1:21" s="3" customFormat="1" ht="15.75" customHeight="1">
      <c r="A33" s="123"/>
      <c r="B33" s="124"/>
      <c r="C33" s="125"/>
      <c r="D33" s="126"/>
      <c r="E33" s="42">
        <f>IF(ISNA(HLOOKUP(B31,Danses!$A$1:$AB$5,2,FALSE)),"",(HLOOKUP(B31,Danses!$A$1:$AB$5,2,FALSE)))</f>
      </c>
      <c r="F33" s="38"/>
      <c r="G33" s="39"/>
      <c r="H33" s="45"/>
      <c r="I33" s="43"/>
      <c r="O33" s="2"/>
      <c r="T33" s="27" t="e">
        <f>HLOOKUP($T$10,Danses!$A$1:$AB$5,2,FALSE)</f>
        <v>#N/A</v>
      </c>
      <c r="U33" s="27" t="str">
        <f>_xlfn.IFERROR(VLOOKUP(E33,$T$12:$T$15,1,FALSE),"bad")</f>
        <v>bad</v>
      </c>
    </row>
    <row r="34" spans="1:21" s="2" customFormat="1" ht="15.75" customHeight="1">
      <c r="A34" s="132" t="s">
        <v>3</v>
      </c>
      <c r="B34" s="128"/>
      <c r="C34" s="128" t="s">
        <v>4</v>
      </c>
      <c r="D34" s="129"/>
      <c r="E34" s="42">
        <f>IF(ISNA(HLOOKUP(B31,Danses!$A$1:$AB$5,3,FALSE)),"",(HLOOKUP(B31,Danses!$A$1:$AB$5,3,FALSE)))</f>
      </c>
      <c r="F34" s="37"/>
      <c r="G34" s="40"/>
      <c r="H34" s="46"/>
      <c r="I34" s="44"/>
      <c r="S34" s="3"/>
      <c r="T34" s="27" t="e">
        <f>HLOOKUP($T$10,Danses!$A$1:$AB$5,3,FALSE)</f>
        <v>#N/A</v>
      </c>
      <c r="U34" s="27" t="str">
        <f>_xlfn.IFERROR(VLOOKUP(E34,$T$12:$T$15,1,FALSE),"bad")</f>
        <v>bad</v>
      </c>
    </row>
    <row r="35" spans="1:21" s="3" customFormat="1" ht="15.75" customHeight="1">
      <c r="A35" s="123"/>
      <c r="B35" s="124"/>
      <c r="C35" s="127"/>
      <c r="D35" s="126"/>
      <c r="E35" s="42">
        <f>IF(ISNA(HLOOKUP(B31,Danses!$A$1:$AB$5,4,FALSE)),"",(HLOOKUP(B31,Danses!$A$1:$AB$5,4,FALSE)))</f>
      </c>
      <c r="F35" s="38"/>
      <c r="G35" s="41"/>
      <c r="H35" s="47"/>
      <c r="I35" s="44"/>
      <c r="N35" s="2"/>
      <c r="O35" s="2"/>
      <c r="T35" s="27" t="e">
        <f>HLOOKUP($T$10,Danses!$A$1:$AB$5,4,FALSE)</f>
        <v>#N/A</v>
      </c>
      <c r="U35" s="27" t="str">
        <f>_xlfn.IFERROR(VLOOKUP(E35,$T$12:$T$15,1,FALSE),"bad")</f>
        <v>bad</v>
      </c>
    </row>
    <row r="36" spans="1:21" s="2" customFormat="1" ht="15.75" customHeight="1" thickBot="1">
      <c r="A36" s="48" t="s">
        <v>2</v>
      </c>
      <c r="B36" s="130"/>
      <c r="C36" s="130"/>
      <c r="D36" s="131"/>
      <c r="E36" s="49">
        <f>IF(ISNA(HLOOKUP(B31,Danses!$A$1:$AB$5,5,FALSE)),"",(HLOOKUP(B31,Danses!$A$1:$AB$5,5,FALSE)))</f>
      </c>
      <c r="F36" s="50"/>
      <c r="G36" s="50"/>
      <c r="H36" s="51"/>
      <c r="I36" s="52"/>
      <c r="S36" s="3"/>
      <c r="T36" s="27" t="e">
        <f>HLOOKUP($T$10,Danses!$A$1:$AB$5,5,FALSE)</f>
        <v>#N/A</v>
      </c>
      <c r="U36" s="27" t="str">
        <f>_xlfn.IFERROR(VLOOKUP(E36,$T$12:$T$15,1,FALSE),"bad")</f>
        <v>bad</v>
      </c>
    </row>
    <row r="37" spans="1:21" s="25" customFormat="1" ht="7.5" customHeight="1" thickBot="1">
      <c r="A37" s="84"/>
      <c r="B37" s="84"/>
      <c r="C37" s="84"/>
      <c r="D37" s="85"/>
      <c r="E37" s="4"/>
      <c r="F37" s="86"/>
      <c r="G37" s="86"/>
      <c r="H37" s="86"/>
      <c r="I37" s="23"/>
      <c r="T37" s="30"/>
      <c r="U37" s="30"/>
    </row>
    <row r="38" spans="1:21" s="1" customFormat="1" ht="15" customHeight="1">
      <c r="A38" s="35" t="s">
        <v>5</v>
      </c>
      <c r="B38" s="99"/>
      <c r="C38" s="99"/>
      <c r="D38" s="99"/>
      <c r="E38" s="99"/>
      <c r="F38" s="100"/>
      <c r="G38" s="100"/>
      <c r="H38" s="101"/>
      <c r="I38" s="117" t="s">
        <v>16</v>
      </c>
      <c r="T38" s="28">
        <f>B38</f>
        <v>0</v>
      </c>
      <c r="U38" s="28"/>
    </row>
    <row r="39" spans="1:21" s="2" customFormat="1" ht="7.5" customHeight="1" thickBot="1">
      <c r="A39" s="102" t="s">
        <v>0</v>
      </c>
      <c r="B39" s="103"/>
      <c r="C39" s="103" t="s">
        <v>1</v>
      </c>
      <c r="D39" s="104"/>
      <c r="E39" s="36" t="s">
        <v>437</v>
      </c>
      <c r="F39" s="109" t="s">
        <v>18</v>
      </c>
      <c r="G39" s="110"/>
      <c r="H39" s="111"/>
      <c r="I39" s="118"/>
      <c r="T39" s="29"/>
      <c r="U39" s="29"/>
    </row>
    <row r="40" spans="1:21" s="3" customFormat="1" ht="15.75" customHeight="1">
      <c r="A40" s="123"/>
      <c r="B40" s="124"/>
      <c r="C40" s="125"/>
      <c r="D40" s="126"/>
      <c r="E40" s="42">
        <f>IF(ISNA(HLOOKUP(B38,Danses!$A$1:$AB$5,2,FALSE)),"",(HLOOKUP(B38,Danses!$A$1:$AB$5,2,FALSE)))</f>
      </c>
      <c r="F40" s="38"/>
      <c r="G40" s="39"/>
      <c r="H40" s="45"/>
      <c r="I40" s="43"/>
      <c r="O40" s="2"/>
      <c r="T40" s="27" t="e">
        <f>HLOOKUP($T$10,Danses!$A$1:$AB$5,2,FALSE)</f>
        <v>#N/A</v>
      </c>
      <c r="U40" s="27" t="str">
        <f>_xlfn.IFERROR(VLOOKUP(E40,$T$12:$T$15,1,FALSE),"bad")</f>
        <v>bad</v>
      </c>
    </row>
    <row r="41" spans="1:21" s="2" customFormat="1" ht="15.75" customHeight="1">
      <c r="A41" s="132" t="s">
        <v>3</v>
      </c>
      <c r="B41" s="128"/>
      <c r="C41" s="128" t="s">
        <v>4</v>
      </c>
      <c r="D41" s="129"/>
      <c r="E41" s="42">
        <f>IF(ISNA(HLOOKUP(B38,Danses!$A$1:$AB$5,3,FALSE)),"",(HLOOKUP(B38,Danses!$A$1:$AB$5,3,FALSE)))</f>
      </c>
      <c r="F41" s="37"/>
      <c r="G41" s="40"/>
      <c r="H41" s="46"/>
      <c r="I41" s="44"/>
      <c r="S41" s="3"/>
      <c r="T41" s="27" t="e">
        <f>HLOOKUP($T$10,Danses!$A$1:$AB$5,3,FALSE)</f>
        <v>#N/A</v>
      </c>
      <c r="U41" s="27" t="str">
        <f>_xlfn.IFERROR(VLOOKUP(E41,$T$12:$T$15,1,FALSE),"bad")</f>
        <v>bad</v>
      </c>
    </row>
    <row r="42" spans="1:21" s="3" customFormat="1" ht="15.75" customHeight="1">
      <c r="A42" s="123"/>
      <c r="B42" s="124"/>
      <c r="C42" s="127"/>
      <c r="D42" s="126"/>
      <c r="E42" s="42">
        <f>IF(ISNA(HLOOKUP(B38,Danses!$A$1:$AB$5,4,FALSE)),"",(HLOOKUP(B38,Danses!$A$1:$AB$5,4,FALSE)))</f>
      </c>
      <c r="F42" s="38"/>
      <c r="G42" s="41"/>
      <c r="H42" s="47"/>
      <c r="I42" s="44"/>
      <c r="N42" s="2"/>
      <c r="O42" s="2"/>
      <c r="T42" s="27" t="e">
        <f>HLOOKUP($T$10,Danses!$A$1:$AB$5,4,FALSE)</f>
        <v>#N/A</v>
      </c>
      <c r="U42" s="27" t="str">
        <f>_xlfn.IFERROR(VLOOKUP(E42,$T$12:$T$15,1,FALSE),"bad")</f>
        <v>bad</v>
      </c>
    </row>
    <row r="43" spans="1:21" s="2" customFormat="1" ht="15.75" customHeight="1" thickBot="1">
      <c r="A43" s="48" t="s">
        <v>2</v>
      </c>
      <c r="B43" s="130"/>
      <c r="C43" s="130"/>
      <c r="D43" s="131"/>
      <c r="E43" s="49">
        <f>IF(ISNA(HLOOKUP(B38,Danses!$A$1:$AB$5,5,FALSE)),"",(HLOOKUP(B38,Danses!$A$1:$AB$5,5,FALSE)))</f>
      </c>
      <c r="F43" s="50"/>
      <c r="G43" s="50"/>
      <c r="H43" s="51"/>
      <c r="I43" s="52"/>
      <c r="S43" s="3"/>
      <c r="T43" s="27" t="e">
        <f>HLOOKUP($T$10,Danses!$A$1:$AB$5,5,FALSE)</f>
        <v>#N/A</v>
      </c>
      <c r="U43" s="27" t="str">
        <f>_xlfn.IFERROR(VLOOKUP(E43,$T$12:$T$15,1,FALSE),"bad")</f>
        <v>bad</v>
      </c>
    </row>
    <row r="44" spans="1:21" s="25" customFormat="1" ht="7.5" customHeight="1" thickBot="1">
      <c r="A44" s="84"/>
      <c r="B44" s="84"/>
      <c r="C44" s="84"/>
      <c r="D44" s="84"/>
      <c r="E44" s="4"/>
      <c r="F44" s="86"/>
      <c r="G44" s="86"/>
      <c r="H44" s="86"/>
      <c r="I44" s="23"/>
      <c r="T44" s="30"/>
      <c r="U44" s="30"/>
    </row>
    <row r="45" spans="1:21" s="1" customFormat="1" ht="15" customHeight="1">
      <c r="A45" s="35" t="s">
        <v>5</v>
      </c>
      <c r="B45" s="99"/>
      <c r="C45" s="99"/>
      <c r="D45" s="99"/>
      <c r="E45" s="99"/>
      <c r="F45" s="100"/>
      <c r="G45" s="100"/>
      <c r="H45" s="101"/>
      <c r="I45" s="117" t="s">
        <v>16</v>
      </c>
      <c r="T45" s="28">
        <f>B45</f>
        <v>0</v>
      </c>
      <c r="U45" s="28"/>
    </row>
    <row r="46" spans="1:21" s="2" customFormat="1" ht="7.5" customHeight="1" thickBot="1">
      <c r="A46" s="102" t="s">
        <v>0</v>
      </c>
      <c r="B46" s="103"/>
      <c r="C46" s="103" t="s">
        <v>1</v>
      </c>
      <c r="D46" s="104"/>
      <c r="E46" s="36" t="s">
        <v>437</v>
      </c>
      <c r="F46" s="109" t="s">
        <v>18</v>
      </c>
      <c r="G46" s="110"/>
      <c r="H46" s="111"/>
      <c r="I46" s="118"/>
      <c r="T46" s="29"/>
      <c r="U46" s="29"/>
    </row>
    <row r="47" spans="1:21" s="3" customFormat="1" ht="15.75" customHeight="1">
      <c r="A47" s="123"/>
      <c r="B47" s="124"/>
      <c r="C47" s="125"/>
      <c r="D47" s="126"/>
      <c r="E47" s="42">
        <f>IF(ISNA(HLOOKUP(B45,Danses!$A$1:$AB$5,2,FALSE)),"",(HLOOKUP(B45,Danses!$A$1:$AB$5,2,FALSE)))</f>
      </c>
      <c r="F47" s="38"/>
      <c r="G47" s="39"/>
      <c r="H47" s="45"/>
      <c r="I47" s="43"/>
      <c r="O47" s="2"/>
      <c r="T47" s="27" t="e">
        <f>HLOOKUP($T$10,Danses!$A$1:$AB$5,2,FALSE)</f>
        <v>#N/A</v>
      </c>
      <c r="U47" s="27" t="str">
        <f>_xlfn.IFERROR(VLOOKUP(E47,$T$12:$T$15,1,FALSE),"bad")</f>
        <v>bad</v>
      </c>
    </row>
    <row r="48" spans="1:21" s="2" customFormat="1" ht="15.75" customHeight="1">
      <c r="A48" s="132" t="s">
        <v>3</v>
      </c>
      <c r="B48" s="128"/>
      <c r="C48" s="128" t="s">
        <v>4</v>
      </c>
      <c r="D48" s="129"/>
      <c r="E48" s="42">
        <f>IF(ISNA(HLOOKUP(B45,Danses!$A$1:$AB$5,3,FALSE)),"",(HLOOKUP(B45,Danses!$A$1:$AB$5,3,FALSE)))</f>
      </c>
      <c r="F48" s="37"/>
      <c r="G48" s="40"/>
      <c r="H48" s="46"/>
      <c r="I48" s="44"/>
      <c r="S48" s="3"/>
      <c r="T48" s="27" t="e">
        <f>HLOOKUP($T$10,Danses!$A$1:$AB$5,3,FALSE)</f>
        <v>#N/A</v>
      </c>
      <c r="U48" s="27" t="str">
        <f>_xlfn.IFERROR(VLOOKUP(E48,$T$12:$T$15,1,FALSE),"bad")</f>
        <v>bad</v>
      </c>
    </row>
    <row r="49" spans="1:21" s="3" customFormat="1" ht="15.75" customHeight="1">
      <c r="A49" s="123"/>
      <c r="B49" s="124"/>
      <c r="C49" s="127"/>
      <c r="D49" s="126"/>
      <c r="E49" s="42">
        <f>IF(ISNA(HLOOKUP(B45,Danses!$A$1:$AB$5,4,FALSE)),"",(HLOOKUP(B45,Danses!$A$1:$AB$5,4,FALSE)))</f>
      </c>
      <c r="F49" s="38"/>
      <c r="G49" s="41"/>
      <c r="H49" s="47"/>
      <c r="I49" s="44"/>
      <c r="N49" s="2"/>
      <c r="O49" s="2"/>
      <c r="T49" s="27" t="e">
        <f>HLOOKUP($T$10,Danses!$A$1:$AB$5,4,FALSE)</f>
        <v>#N/A</v>
      </c>
      <c r="U49" s="27" t="str">
        <f>_xlfn.IFERROR(VLOOKUP(E49,$T$12:$T$15,1,FALSE),"bad")</f>
        <v>bad</v>
      </c>
    </row>
    <row r="50" spans="1:21" s="2" customFormat="1" ht="15.75" customHeight="1" thickBot="1">
      <c r="A50" s="48" t="s">
        <v>2</v>
      </c>
      <c r="B50" s="130"/>
      <c r="C50" s="130"/>
      <c r="D50" s="131"/>
      <c r="E50" s="49">
        <f>IF(ISNA(HLOOKUP(B45,Danses!$A$1:$AB$5,5,FALSE)),"",(HLOOKUP(B45,Danses!$A$1:$AB$5,5,FALSE)))</f>
      </c>
      <c r="F50" s="50"/>
      <c r="G50" s="50"/>
      <c r="H50" s="51"/>
      <c r="I50" s="52"/>
      <c r="S50" s="3"/>
      <c r="T50" s="27" t="e">
        <f>HLOOKUP($T$10,Danses!$A$1:$AB$5,5,FALSE)</f>
        <v>#N/A</v>
      </c>
      <c r="U50" s="27" t="str">
        <f>_xlfn.IFERROR(VLOOKUP(E50,$T$12:$T$15,1,FALSE),"bad")</f>
        <v>bad</v>
      </c>
    </row>
    <row r="51" spans="1:21" s="25" customFormat="1" ht="7.5" customHeight="1" thickBot="1">
      <c r="A51" s="84"/>
      <c r="B51" s="84"/>
      <c r="C51" s="84"/>
      <c r="D51" s="84"/>
      <c r="E51" s="4"/>
      <c r="F51" s="86"/>
      <c r="G51" s="86"/>
      <c r="H51" s="86"/>
      <c r="I51" s="20"/>
      <c r="T51" s="30"/>
      <c r="U51" s="30"/>
    </row>
    <row r="52" spans="1:21" s="1" customFormat="1" ht="15" customHeight="1">
      <c r="A52" s="35" t="s">
        <v>5</v>
      </c>
      <c r="B52" s="99"/>
      <c r="C52" s="99"/>
      <c r="D52" s="99"/>
      <c r="E52" s="99"/>
      <c r="F52" s="100"/>
      <c r="G52" s="100"/>
      <c r="H52" s="101"/>
      <c r="I52" s="117" t="s">
        <v>16</v>
      </c>
      <c r="T52" s="28">
        <f>B52</f>
        <v>0</v>
      </c>
      <c r="U52" s="28"/>
    </row>
    <row r="53" spans="1:21" s="2" customFormat="1" ht="7.5" customHeight="1" thickBot="1">
      <c r="A53" s="102" t="s">
        <v>0</v>
      </c>
      <c r="B53" s="103"/>
      <c r="C53" s="103" t="s">
        <v>1</v>
      </c>
      <c r="D53" s="104"/>
      <c r="E53" s="36" t="s">
        <v>437</v>
      </c>
      <c r="F53" s="109" t="s">
        <v>18</v>
      </c>
      <c r="G53" s="110"/>
      <c r="H53" s="111"/>
      <c r="I53" s="118"/>
      <c r="T53" s="29"/>
      <c r="U53" s="29"/>
    </row>
    <row r="54" spans="1:21" s="3" customFormat="1" ht="15.75" customHeight="1">
      <c r="A54" s="123"/>
      <c r="B54" s="124"/>
      <c r="C54" s="125"/>
      <c r="D54" s="126"/>
      <c r="E54" s="42">
        <f>IF(ISNA(HLOOKUP(B52,Danses!$A$1:$AB$5,2,FALSE)),"",(HLOOKUP(B52,Danses!$A$1:$AB$5,2,FALSE)))</f>
      </c>
      <c r="F54" s="38"/>
      <c r="G54" s="39"/>
      <c r="H54" s="45"/>
      <c r="I54" s="43"/>
      <c r="O54" s="2"/>
      <c r="T54" s="27" t="e">
        <f>HLOOKUP($T$10,Danses!$A$1:$AB$5,2,FALSE)</f>
        <v>#N/A</v>
      </c>
      <c r="U54" s="27" t="str">
        <f>_xlfn.IFERROR(VLOOKUP(E54,$T$12:$T$15,1,FALSE),"bad")</f>
        <v>bad</v>
      </c>
    </row>
    <row r="55" spans="1:21" s="2" customFormat="1" ht="15.75" customHeight="1">
      <c r="A55" s="132" t="s">
        <v>3</v>
      </c>
      <c r="B55" s="128"/>
      <c r="C55" s="128" t="s">
        <v>4</v>
      </c>
      <c r="D55" s="129"/>
      <c r="E55" s="42">
        <f>IF(ISNA(HLOOKUP(B52,Danses!$A$1:$AB$5,3,FALSE)),"",(HLOOKUP(B52,Danses!$A$1:$AB$5,3,FALSE)))</f>
      </c>
      <c r="F55" s="37"/>
      <c r="G55" s="40"/>
      <c r="H55" s="46"/>
      <c r="I55" s="44"/>
      <c r="S55" s="3"/>
      <c r="T55" s="27" t="e">
        <f>HLOOKUP($T$10,Danses!$A$1:$AB$5,3,FALSE)</f>
        <v>#N/A</v>
      </c>
      <c r="U55" s="27" t="str">
        <f>_xlfn.IFERROR(VLOOKUP(E55,$T$12:$T$15,1,FALSE),"bad")</f>
        <v>bad</v>
      </c>
    </row>
    <row r="56" spans="1:21" s="3" customFormat="1" ht="15.75" customHeight="1">
      <c r="A56" s="123"/>
      <c r="B56" s="124"/>
      <c r="C56" s="127"/>
      <c r="D56" s="126"/>
      <c r="E56" s="42">
        <f>IF(ISNA(HLOOKUP(B52,Danses!$A$1:$AB$5,4,FALSE)),"",(HLOOKUP(B52,Danses!$A$1:$AB$5,4,FALSE)))</f>
      </c>
      <c r="F56" s="38"/>
      <c r="G56" s="41"/>
      <c r="H56" s="47"/>
      <c r="I56" s="44"/>
      <c r="N56" s="2"/>
      <c r="O56" s="2"/>
      <c r="T56" s="27" t="e">
        <f>HLOOKUP($T$10,Danses!$A$1:$AB$5,4,FALSE)</f>
        <v>#N/A</v>
      </c>
      <c r="U56" s="27" t="str">
        <f>_xlfn.IFERROR(VLOOKUP(E56,$T$12:$T$15,1,FALSE),"bad")</f>
        <v>bad</v>
      </c>
    </row>
    <row r="57" spans="1:21" s="2" customFormat="1" ht="15.75" customHeight="1" thickBot="1">
      <c r="A57" s="48" t="s">
        <v>2</v>
      </c>
      <c r="B57" s="130"/>
      <c r="C57" s="130"/>
      <c r="D57" s="131"/>
      <c r="E57" s="49">
        <f>IF(ISNA(HLOOKUP(B52,Danses!$A$1:$AB$5,5,FALSE)),"",(HLOOKUP(B52,Danses!$A$1:$AB$5,5,FALSE)))</f>
      </c>
      <c r="F57" s="50"/>
      <c r="G57" s="50"/>
      <c r="H57" s="51"/>
      <c r="I57" s="52"/>
      <c r="S57" s="3"/>
      <c r="T57" s="27" t="e">
        <f>HLOOKUP($T$10,Danses!$A$1:$AB$5,5,FALSE)</f>
        <v>#N/A</v>
      </c>
      <c r="U57" s="27" t="str">
        <f>_xlfn.IFERROR(VLOOKUP(E57,$T$12:$T$15,1,FALSE),"bad")</f>
        <v>bad</v>
      </c>
    </row>
    <row r="58" spans="1:21" s="25" customFormat="1" ht="6" customHeight="1" thickBot="1">
      <c r="A58" s="19"/>
      <c r="B58" s="10"/>
      <c r="C58" s="10"/>
      <c r="D58" s="10"/>
      <c r="E58" s="9"/>
      <c r="F58" s="24"/>
      <c r="G58" s="24"/>
      <c r="H58" s="26"/>
      <c r="I58" s="20"/>
      <c r="T58" s="30"/>
      <c r="U58" s="30"/>
    </row>
    <row r="59" spans="1:21" s="2" customFormat="1" ht="6" customHeight="1">
      <c r="A59" s="19"/>
      <c r="B59" s="10"/>
      <c r="C59" s="10"/>
      <c r="D59" s="10"/>
      <c r="E59" s="9"/>
      <c r="F59" s="53"/>
      <c r="G59" s="54"/>
      <c r="H59" s="55"/>
      <c r="I59" s="20"/>
      <c r="T59" s="29"/>
      <c r="U59" s="29"/>
    </row>
    <row r="60" spans="1:8" ht="18" customHeight="1">
      <c r="A60" s="144" t="s">
        <v>13</v>
      </c>
      <c r="B60" s="144"/>
      <c r="C60" s="144"/>
      <c r="D60" s="144"/>
      <c r="E60" s="145"/>
      <c r="F60" s="56" t="s">
        <v>15</v>
      </c>
      <c r="G60" s="11" t="s">
        <v>15</v>
      </c>
      <c r="H60" s="57" t="s">
        <v>15</v>
      </c>
    </row>
    <row r="61" spans="1:8" ht="9" customHeight="1">
      <c r="A61" s="134" t="s">
        <v>482</v>
      </c>
      <c r="B61" s="141"/>
      <c r="C61" s="141"/>
      <c r="D61" s="141"/>
      <c r="E61" s="142"/>
      <c r="F61" s="58"/>
      <c r="G61" s="12"/>
      <c r="H61" s="59"/>
    </row>
    <row r="62" spans="1:8" ht="11.25" customHeight="1">
      <c r="A62" s="133" t="s">
        <v>480</v>
      </c>
      <c r="B62" s="134"/>
      <c r="C62" s="134"/>
      <c r="D62" s="134"/>
      <c r="E62" s="135"/>
      <c r="F62" s="58"/>
      <c r="G62" s="12"/>
      <c r="H62" s="59"/>
    </row>
    <row r="63" spans="1:8" ht="9" customHeight="1">
      <c r="A63" s="134" t="s">
        <v>481</v>
      </c>
      <c r="B63" s="141"/>
      <c r="C63" s="141"/>
      <c r="D63" s="141"/>
      <c r="E63" s="142"/>
      <c r="F63" s="58"/>
      <c r="G63" s="12"/>
      <c r="H63" s="59"/>
    </row>
    <row r="64" spans="1:22" ht="12.75" thickBot="1">
      <c r="A64" s="141" t="s">
        <v>14</v>
      </c>
      <c r="B64" s="141"/>
      <c r="C64" s="141"/>
      <c r="D64" s="141"/>
      <c r="E64" s="143"/>
      <c r="F64" s="60"/>
      <c r="G64" s="61"/>
      <c r="H64" s="62"/>
      <c r="V64" t="e">
        <f>Test_1</f>
        <v>#NAME?</v>
      </c>
    </row>
    <row r="66" ht="12.75">
      <c r="V66" t="e">
        <f>HLOOKUP(Test_1,Danses!$A$1:$AB$5,Num,FALSE)</f>
        <v>#NAME?</v>
      </c>
    </row>
    <row r="67" ht="12.75">
      <c r="V67" t="e">
        <f>HLOOKUP(Test_1,#REF!,Num,FALSE)</f>
        <v>#NAME?</v>
      </c>
    </row>
    <row r="68" ht="12.75">
      <c r="V68" t="e">
        <f>HLOOKUP(Test_1,#REF!,Num,FALSE)</f>
        <v>#NAME?</v>
      </c>
    </row>
    <row r="69" ht="12.75">
      <c r="V69" t="e">
        <f>HLOOKUP(Test_1,#REF!,Num,FALSE)</f>
        <v>#NAME?</v>
      </c>
    </row>
    <row r="70" ht="12.75">
      <c r="V70" t="e">
        <f>HLOOKUP(Test_1,#REF!,Num,FALSE)</f>
        <v>#NAME?</v>
      </c>
    </row>
    <row r="74" ht="12.75">
      <c r="V74" t="e">
        <f>Test_2</f>
        <v>#NAME?</v>
      </c>
    </row>
    <row r="76" ht="12.75">
      <c r="V76" t="e">
        <f>HLOOKUP(Test_2,#REF!,Num,FALSE)</f>
        <v>#NAME?</v>
      </c>
    </row>
    <row r="77" ht="12.75">
      <c r="V77" t="e">
        <f>HLOOKUP(Test_2,#REF!,Num,FALSE)</f>
        <v>#NAME?</v>
      </c>
    </row>
    <row r="78" ht="12.75">
      <c r="V78" t="e">
        <f>HLOOKUP(Test_2,#REF!,Num,FALSE)</f>
        <v>#NAME?</v>
      </c>
    </row>
    <row r="79" ht="12.75">
      <c r="V79" t="e">
        <f>HLOOKUP(Test_2,#REF!,Num,FALSE)</f>
        <v>#NAME?</v>
      </c>
    </row>
    <row r="80" ht="12.75">
      <c r="V80" t="e">
        <f>HLOOKUP(Test_2,#REF!,Num,FALSE)</f>
        <v>#NAME?</v>
      </c>
    </row>
  </sheetData>
  <sheetProtection password="F3D0" sheet="1" selectLockedCells="1"/>
  <mergeCells count="122">
    <mergeCell ref="A64:E64"/>
    <mergeCell ref="A60:E60"/>
    <mergeCell ref="A47:B47"/>
    <mergeCell ref="C47:D47"/>
    <mergeCell ref="A54:B54"/>
    <mergeCell ref="C54:D54"/>
    <mergeCell ref="A55:B55"/>
    <mergeCell ref="C55:D55"/>
    <mergeCell ref="A56:B56"/>
    <mergeCell ref="C56:D56"/>
    <mergeCell ref="I52:I53"/>
    <mergeCell ref="A53:B53"/>
    <mergeCell ref="C53:D53"/>
    <mergeCell ref="F53:H53"/>
    <mergeCell ref="A63:E63"/>
    <mergeCell ref="A48:B48"/>
    <mergeCell ref="C48:D48"/>
    <mergeCell ref="A49:B49"/>
    <mergeCell ref="A61:E61"/>
    <mergeCell ref="B52:H52"/>
    <mergeCell ref="I45:I46"/>
    <mergeCell ref="F46:H46"/>
    <mergeCell ref="A46:B46"/>
    <mergeCell ref="C46:D46"/>
    <mergeCell ref="A44:B44"/>
    <mergeCell ref="C44:D44"/>
    <mergeCell ref="F44:H44"/>
    <mergeCell ref="A39:B39"/>
    <mergeCell ref="C39:D39"/>
    <mergeCell ref="A42:B42"/>
    <mergeCell ref="A37:B37"/>
    <mergeCell ref="C37:D37"/>
    <mergeCell ref="F37:H37"/>
    <mergeCell ref="A40:B40"/>
    <mergeCell ref="C42:D42"/>
    <mergeCell ref="D9:E9"/>
    <mergeCell ref="B17:H17"/>
    <mergeCell ref="F8:F9"/>
    <mergeCell ref="C13:D13"/>
    <mergeCell ref="H8:H9"/>
    <mergeCell ref="A30:B30"/>
    <mergeCell ref="C28:D28"/>
    <mergeCell ref="A27:B27"/>
    <mergeCell ref="A12:B12"/>
    <mergeCell ref="B15:D15"/>
    <mergeCell ref="A11:B11"/>
    <mergeCell ref="A13:B13"/>
    <mergeCell ref="A21:B21"/>
    <mergeCell ref="C21:D21"/>
    <mergeCell ref="B22:D22"/>
    <mergeCell ref="A19:B19"/>
    <mergeCell ref="A20:B20"/>
    <mergeCell ref="I10:I11"/>
    <mergeCell ref="I17:I18"/>
    <mergeCell ref="C20:D20"/>
    <mergeCell ref="A18:B18"/>
    <mergeCell ref="C18:D18"/>
    <mergeCell ref="C19:D19"/>
    <mergeCell ref="A14:B14"/>
    <mergeCell ref="C14:D14"/>
    <mergeCell ref="C11:D11"/>
    <mergeCell ref="F11:H11"/>
    <mergeCell ref="A62:E62"/>
    <mergeCell ref="B50:D50"/>
    <mergeCell ref="C49:D49"/>
    <mergeCell ref="A51:B51"/>
    <mergeCell ref="C51:D51"/>
    <mergeCell ref="C40:D40"/>
    <mergeCell ref="A41:B41"/>
    <mergeCell ref="B43:D43"/>
    <mergeCell ref="B45:H45"/>
    <mergeCell ref="B57:D57"/>
    <mergeCell ref="I38:I39"/>
    <mergeCell ref="F39:H39"/>
    <mergeCell ref="C41:D41"/>
    <mergeCell ref="C32:D32"/>
    <mergeCell ref="A33:B33"/>
    <mergeCell ref="C33:D33"/>
    <mergeCell ref="B36:D36"/>
    <mergeCell ref="B38:H38"/>
    <mergeCell ref="F32:H32"/>
    <mergeCell ref="A34:B34"/>
    <mergeCell ref="C35:D35"/>
    <mergeCell ref="C27:D27"/>
    <mergeCell ref="A28:B28"/>
    <mergeCell ref="C30:D30"/>
    <mergeCell ref="F30:H30"/>
    <mergeCell ref="A32:B32"/>
    <mergeCell ref="C34:D34"/>
    <mergeCell ref="A35:B35"/>
    <mergeCell ref="B29:D29"/>
    <mergeCell ref="B31:H31"/>
    <mergeCell ref="A7:C7"/>
    <mergeCell ref="B24:H24"/>
    <mergeCell ref="A9:C9"/>
    <mergeCell ref="I24:I25"/>
    <mergeCell ref="F51:H51"/>
    <mergeCell ref="D7:E8"/>
    <mergeCell ref="A26:B26"/>
    <mergeCell ref="C26:D26"/>
    <mergeCell ref="C12:D12"/>
    <mergeCell ref="I31:I32"/>
    <mergeCell ref="C6:D6"/>
    <mergeCell ref="F2:F3"/>
    <mergeCell ref="A8:C8"/>
    <mergeCell ref="B10:H10"/>
    <mergeCell ref="A25:B25"/>
    <mergeCell ref="C25:D25"/>
    <mergeCell ref="A5:B5"/>
    <mergeCell ref="G8:G9"/>
    <mergeCell ref="F18:H18"/>
    <mergeCell ref="F25:H25"/>
    <mergeCell ref="F6:H6"/>
    <mergeCell ref="C5:H5"/>
    <mergeCell ref="G2:I3"/>
    <mergeCell ref="G4:I4"/>
    <mergeCell ref="A23:B23"/>
    <mergeCell ref="C23:D23"/>
    <mergeCell ref="F23:H23"/>
    <mergeCell ref="A2:E2"/>
    <mergeCell ref="A3:E3"/>
    <mergeCell ref="A6:B6"/>
  </mergeCells>
  <conditionalFormatting sqref="U12:U15">
    <cfRule type="expression" priority="75" dxfId="0">
      <formula>ISNA('Rapport de tests'!#REF!)</formula>
    </cfRule>
  </conditionalFormatting>
  <conditionalFormatting sqref="U19:U22">
    <cfRule type="expression" priority="36" dxfId="0">
      <formula>ISNA('Rapport de tests'!#REF!)</formula>
    </cfRule>
  </conditionalFormatting>
  <conditionalFormatting sqref="U26:U29">
    <cfRule type="expression" priority="32" dxfId="0">
      <formula>ISNA('Rapport de tests'!#REF!)</formula>
    </cfRule>
  </conditionalFormatting>
  <conditionalFormatting sqref="U33:U36">
    <cfRule type="expression" priority="28" dxfId="0">
      <formula>ISNA('Rapport de tests'!#REF!)</formula>
    </cfRule>
  </conditionalFormatting>
  <conditionalFormatting sqref="U40:U43">
    <cfRule type="expression" priority="24" dxfId="0">
      <formula>ISNA('Rapport de tests'!#REF!)</formula>
    </cfRule>
  </conditionalFormatting>
  <conditionalFormatting sqref="U47:U50">
    <cfRule type="expression" priority="20" dxfId="0">
      <formula>ISNA('Rapport de tests'!#REF!)</formula>
    </cfRule>
  </conditionalFormatting>
  <conditionalFormatting sqref="U54:U57">
    <cfRule type="expression" priority="16" dxfId="0">
      <formula>ISNA('Rapport de tests'!#REF!)</formula>
    </cfRule>
  </conditionalFormatting>
  <dataValidations count="6">
    <dataValidation type="list" showInputMessage="1" showErrorMessage="1" sqref="B15:B16 B36 B29 B50 B22 B43 B57:B59">
      <formula1>Clubs</formula1>
    </dataValidation>
    <dataValidation type="list" allowBlank="1" showInputMessage="1" showErrorMessage="1" sqref="C5 I5">
      <formula1>Clubs</formula1>
    </dataValidation>
    <dataValidation type="list" allowBlank="1" showInputMessage="1" showErrorMessage="1" sqref="B10:H10 B45:H45 B17:H17 B24:H24 B31:H31 B38:H38 B52:H52">
      <formula1>Niveau</formula1>
    </dataValidation>
    <dataValidation type="list" allowBlank="1" showInputMessage="1" showErrorMessage="1" sqref="E58">
      <formula1>INDIRECT('Rapport de tests'!#REF!)</formula1>
    </dataValidation>
    <dataValidation allowBlank="1" showInputMessage="1" showErrorMessage="1" sqref="F6"/>
    <dataValidation type="list" allowBlank="1" showInputMessage="1" showErrorMessage="1" sqref="C6:D6">
      <formula1>Ligues</formula1>
    </dataValidation>
  </dataValidations>
  <hyperlinks>
    <hyperlink ref="A62" r:id="rId1" display="tests@csndg.org"/>
  </hyperlinks>
  <printOptions horizontalCentered="1" verticalCentered="1"/>
  <pageMargins left="0.55" right="0.4600000000000001" top="0.51" bottom="0.47" header="0.51" footer="0.47"/>
  <pageSetup blackAndWhite="1" fitToHeight="1" fitToWidth="1" horizontalDpi="600" verticalDpi="600" orientation="portrait" paperSize="9" scale="8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29.00390625" style="0" customWidth="1"/>
  </cols>
  <sheetData>
    <row r="1" ht="12.75">
      <c r="A1" s="67" t="s">
        <v>476</v>
      </c>
    </row>
    <row r="3" ht="12.75">
      <c r="A3" t="s">
        <v>497</v>
      </c>
    </row>
    <row r="4" ht="12.75">
      <c r="A4" t="s">
        <v>500</v>
      </c>
    </row>
    <row r="5" ht="12.75">
      <c r="A5" t="s">
        <v>498</v>
      </c>
    </row>
    <row r="6" ht="12.75">
      <c r="A6" t="s">
        <v>499</v>
      </c>
    </row>
    <row r="7" ht="12.75">
      <c r="A7" t="s">
        <v>477</v>
      </c>
    </row>
    <row r="8" ht="12.75">
      <c r="A8" t="s">
        <v>501</v>
      </c>
    </row>
    <row r="9" ht="12.75">
      <c r="A9" t="s">
        <v>478</v>
      </c>
    </row>
    <row r="10" ht="12.75">
      <c r="A10" t="s">
        <v>503</v>
      </c>
    </row>
    <row r="11" ht="12.75">
      <c r="A11" t="s">
        <v>502</v>
      </c>
    </row>
    <row r="12" ht="12.75">
      <c r="A12" t="s">
        <v>504</v>
      </c>
    </row>
    <row r="13" ht="12.75">
      <c r="A13" t="s">
        <v>505</v>
      </c>
    </row>
    <row r="14" ht="12.75">
      <c r="A14" t="s">
        <v>506</v>
      </c>
    </row>
    <row r="15" ht="12.75">
      <c r="A15" t="s">
        <v>507</v>
      </c>
    </row>
    <row r="16" ht="12.75">
      <c r="A16" t="s">
        <v>508</v>
      </c>
    </row>
    <row r="17" ht="12.75">
      <c r="A17" t="s">
        <v>509</v>
      </c>
    </row>
  </sheetData>
  <sheetProtection password="F3D0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AB78"/>
  <sheetViews>
    <sheetView zoomScale="145" zoomScaleNormal="145" zoomScalePageLayoutView="0" workbookViewId="0" topLeftCell="M1">
      <selection activeCell="R7" sqref="R7"/>
    </sheetView>
  </sheetViews>
  <sheetFormatPr defaultColWidth="10.8515625" defaultRowHeight="12.75"/>
  <cols>
    <col min="1" max="3" width="17.7109375" style="7" customWidth="1"/>
    <col min="4" max="13" width="17.7109375" style="8" customWidth="1"/>
    <col min="14" max="29" width="17.7109375" style="7" customWidth="1"/>
    <col min="30" max="16384" width="10.8515625" style="7" customWidth="1"/>
  </cols>
  <sheetData>
    <row r="1" spans="1:28" s="6" customFormat="1" ht="78.75" customHeight="1">
      <c r="A1" s="21"/>
      <c r="B1" s="21" t="s">
        <v>19</v>
      </c>
      <c r="C1" s="21" t="s">
        <v>448</v>
      </c>
      <c r="D1" s="21" t="s">
        <v>20</v>
      </c>
      <c r="E1" s="21" t="s">
        <v>449</v>
      </c>
      <c r="F1" s="31" t="s">
        <v>450</v>
      </c>
      <c r="G1" s="31" t="s">
        <v>451</v>
      </c>
      <c r="H1" s="31" t="s">
        <v>452</v>
      </c>
      <c r="I1" s="31" t="s">
        <v>453</v>
      </c>
      <c r="J1" s="21" t="s">
        <v>454</v>
      </c>
      <c r="K1" s="21" t="s">
        <v>455</v>
      </c>
      <c r="L1" s="21" t="s">
        <v>456</v>
      </c>
      <c r="M1" s="21" t="s">
        <v>457</v>
      </c>
      <c r="N1" s="21" t="s">
        <v>458</v>
      </c>
      <c r="O1" s="21" t="s">
        <v>459</v>
      </c>
      <c r="P1" s="21" t="s">
        <v>460</v>
      </c>
      <c r="Q1" s="21" t="s">
        <v>461</v>
      </c>
      <c r="R1" s="21" t="s">
        <v>496</v>
      </c>
      <c r="S1" s="21" t="s">
        <v>462</v>
      </c>
      <c r="T1" s="21" t="s">
        <v>463</v>
      </c>
      <c r="U1" s="21" t="s">
        <v>464</v>
      </c>
      <c r="V1" s="21" t="s">
        <v>465</v>
      </c>
      <c r="W1" s="21" t="s">
        <v>466</v>
      </c>
      <c r="X1" s="21" t="s">
        <v>467</v>
      </c>
      <c r="Y1" s="21" t="s">
        <v>468</v>
      </c>
      <c r="Z1" s="21" t="s">
        <v>469</v>
      </c>
      <c r="AA1" s="21" t="s">
        <v>470</v>
      </c>
      <c r="AB1" s="21" t="s">
        <v>471</v>
      </c>
    </row>
    <row r="2" spans="1:28" ht="14.25">
      <c r="A2" s="22"/>
      <c r="B2" s="71" t="s">
        <v>431</v>
      </c>
      <c r="C2" s="71" t="s">
        <v>431</v>
      </c>
      <c r="D2" s="71" t="s">
        <v>479</v>
      </c>
      <c r="E2" s="71" t="s">
        <v>479</v>
      </c>
      <c r="F2" s="73" t="s">
        <v>489</v>
      </c>
      <c r="G2" s="73" t="s">
        <v>489</v>
      </c>
      <c r="H2" s="73" t="s">
        <v>489</v>
      </c>
      <c r="I2" s="73" t="s">
        <v>489</v>
      </c>
      <c r="J2" s="71" t="s">
        <v>433</v>
      </c>
      <c r="K2" s="71" t="s">
        <v>433</v>
      </c>
      <c r="L2" s="71" t="s">
        <v>433</v>
      </c>
      <c r="M2" s="71" t="s">
        <v>433</v>
      </c>
      <c r="N2" s="71" t="s">
        <v>490</v>
      </c>
      <c r="O2" s="71" t="s">
        <v>490</v>
      </c>
      <c r="P2" s="71" t="s">
        <v>490</v>
      </c>
      <c r="Q2" s="71" t="s">
        <v>490</v>
      </c>
      <c r="R2" s="71" t="s">
        <v>491</v>
      </c>
      <c r="S2" s="71" t="s">
        <v>491</v>
      </c>
      <c r="T2" s="71" t="s">
        <v>491</v>
      </c>
      <c r="U2" s="71" t="s">
        <v>491</v>
      </c>
      <c r="V2" s="71" t="s">
        <v>441</v>
      </c>
      <c r="W2" s="71" t="s">
        <v>441</v>
      </c>
      <c r="X2" s="71" t="s">
        <v>441</v>
      </c>
      <c r="Y2" s="71" t="s">
        <v>441</v>
      </c>
      <c r="Z2" s="71" t="s">
        <v>438</v>
      </c>
      <c r="AA2" s="71" t="s">
        <v>438</v>
      </c>
      <c r="AB2" s="71" t="s">
        <v>444</v>
      </c>
    </row>
    <row r="3" spans="1:28" ht="14.25">
      <c r="A3" s="22"/>
      <c r="B3" s="71"/>
      <c r="C3" s="71"/>
      <c r="D3" s="71"/>
      <c r="E3" s="71"/>
      <c r="F3" s="71" t="s">
        <v>432</v>
      </c>
      <c r="G3" s="71" t="s">
        <v>432</v>
      </c>
      <c r="H3" s="71" t="s">
        <v>432</v>
      </c>
      <c r="I3" s="71" t="s">
        <v>432</v>
      </c>
      <c r="J3" s="71" t="s">
        <v>434</v>
      </c>
      <c r="K3" s="71" t="s">
        <v>434</v>
      </c>
      <c r="L3" s="71" t="s">
        <v>434</v>
      </c>
      <c r="M3" s="71" t="s">
        <v>434</v>
      </c>
      <c r="N3" s="71" t="s">
        <v>492</v>
      </c>
      <c r="O3" s="71" t="s">
        <v>492</v>
      </c>
      <c r="P3" s="71" t="s">
        <v>492</v>
      </c>
      <c r="Q3" s="71" t="s">
        <v>492</v>
      </c>
      <c r="R3" s="71" t="s">
        <v>493</v>
      </c>
      <c r="S3" s="71" t="s">
        <v>493</v>
      </c>
      <c r="T3" s="71" t="s">
        <v>493</v>
      </c>
      <c r="U3" s="71" t="s">
        <v>493</v>
      </c>
      <c r="V3" s="71" t="s">
        <v>442</v>
      </c>
      <c r="W3" s="71" t="s">
        <v>442</v>
      </c>
      <c r="X3" s="71" t="s">
        <v>442</v>
      </c>
      <c r="Y3" s="71" t="s">
        <v>442</v>
      </c>
      <c r="Z3" s="71" t="s">
        <v>439</v>
      </c>
      <c r="AA3" s="71" t="s">
        <v>439</v>
      </c>
      <c r="AB3" s="71" t="s">
        <v>445</v>
      </c>
    </row>
    <row r="4" spans="1:28" ht="14.25">
      <c r="A4" s="22"/>
      <c r="B4" s="71"/>
      <c r="C4" s="71"/>
      <c r="D4" s="71"/>
      <c r="E4" s="71"/>
      <c r="F4" s="74" t="s">
        <v>494</v>
      </c>
      <c r="G4" s="74" t="s">
        <v>494</v>
      </c>
      <c r="H4" s="74" t="s">
        <v>494</v>
      </c>
      <c r="I4" s="74" t="s">
        <v>494</v>
      </c>
      <c r="J4" s="71" t="s">
        <v>495</v>
      </c>
      <c r="K4" s="71" t="s">
        <v>495</v>
      </c>
      <c r="L4" s="71" t="s">
        <v>495</v>
      </c>
      <c r="M4" s="71" t="s">
        <v>495</v>
      </c>
      <c r="N4" s="71" t="s">
        <v>435</v>
      </c>
      <c r="O4" s="71" t="s">
        <v>435</v>
      </c>
      <c r="P4" s="71" t="s">
        <v>435</v>
      </c>
      <c r="Q4" s="71" t="s">
        <v>435</v>
      </c>
      <c r="R4" s="71" t="s">
        <v>436</v>
      </c>
      <c r="S4" s="71" t="s">
        <v>436</v>
      </c>
      <c r="T4" s="71" t="s">
        <v>436</v>
      </c>
      <c r="U4" s="71" t="s">
        <v>436</v>
      </c>
      <c r="V4" s="71" t="s">
        <v>443</v>
      </c>
      <c r="W4" s="71" t="s">
        <v>443</v>
      </c>
      <c r="X4" s="71" t="s">
        <v>443</v>
      </c>
      <c r="Y4" s="71" t="s">
        <v>443</v>
      </c>
      <c r="Z4" s="71" t="s">
        <v>440</v>
      </c>
      <c r="AA4" s="71" t="s">
        <v>440</v>
      </c>
      <c r="AB4" s="71" t="s">
        <v>446</v>
      </c>
    </row>
    <row r="5" spans="1:28" ht="14.25">
      <c r="A5" s="22"/>
      <c r="B5" s="71"/>
      <c r="C5" s="71"/>
      <c r="D5" s="71"/>
      <c r="E5" s="71"/>
      <c r="F5" s="72"/>
      <c r="G5" s="72"/>
      <c r="H5" s="72"/>
      <c r="I5" s="72"/>
      <c r="J5" s="72"/>
      <c r="K5" s="72"/>
      <c r="L5" s="72"/>
      <c r="M5" s="72"/>
      <c r="N5" s="71"/>
      <c r="O5" s="71"/>
      <c r="P5" s="71"/>
      <c r="Q5" s="71"/>
      <c r="R5" s="72"/>
      <c r="S5" s="72"/>
      <c r="T5" s="72"/>
      <c r="U5" s="72"/>
      <c r="V5" s="71"/>
      <c r="W5" s="71"/>
      <c r="X5" s="71"/>
      <c r="Y5" s="71"/>
      <c r="Z5" s="71" t="s">
        <v>443</v>
      </c>
      <c r="AA5" s="71" t="s">
        <v>443</v>
      </c>
      <c r="AB5" s="71" t="s">
        <v>447</v>
      </c>
    </row>
    <row r="6" spans="2:28" ht="14.2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1"/>
      <c r="O6" s="71"/>
      <c r="P6" s="71"/>
      <c r="Q6" s="71"/>
      <c r="R6" s="72"/>
      <c r="S6" s="72"/>
      <c r="T6" s="72"/>
      <c r="U6" s="72"/>
      <c r="V6" s="71"/>
      <c r="W6" s="71"/>
      <c r="X6" s="71"/>
      <c r="Y6" s="71"/>
      <c r="Z6" s="71"/>
      <c r="AA6" s="71"/>
      <c r="AB6" s="71"/>
    </row>
    <row r="8" spans="1:3" ht="14.25">
      <c r="A8" s="13"/>
      <c r="B8" s="13"/>
      <c r="C8" s="13"/>
    </row>
    <row r="9" spans="1:3" ht="14.25">
      <c r="A9"/>
      <c r="B9"/>
      <c r="C9"/>
    </row>
    <row r="10" spans="1:3" ht="14.25">
      <c r="A10"/>
      <c r="B10"/>
      <c r="C10"/>
    </row>
    <row r="11" spans="1:3" ht="14.25">
      <c r="A11"/>
      <c r="B11"/>
      <c r="C11"/>
    </row>
    <row r="12" spans="1:3" ht="14.25">
      <c r="A12"/>
      <c r="B12"/>
      <c r="C12"/>
    </row>
    <row r="13" spans="1:3" ht="14.25">
      <c r="A13"/>
      <c r="B13"/>
      <c r="C13"/>
    </row>
    <row r="14" spans="1:3" ht="14.25">
      <c r="A14"/>
      <c r="B14"/>
      <c r="C14"/>
    </row>
    <row r="15" spans="1:3" ht="14.25">
      <c r="A15"/>
      <c r="B15"/>
      <c r="C15"/>
    </row>
    <row r="16" spans="1:3" ht="14.25">
      <c r="A16"/>
      <c r="B16"/>
      <c r="C16"/>
    </row>
    <row r="17" spans="1:3" ht="14.25">
      <c r="A17"/>
      <c r="B17"/>
      <c r="C17"/>
    </row>
    <row r="18" spans="1:3" ht="14.25">
      <c r="A18"/>
      <c r="B18"/>
      <c r="C18"/>
    </row>
    <row r="19" spans="1:3" ht="14.25">
      <c r="A19"/>
      <c r="B19"/>
      <c r="C19"/>
    </row>
    <row r="20" spans="1:3" ht="14.25">
      <c r="A20"/>
      <c r="B20"/>
      <c r="C20"/>
    </row>
    <row r="21" spans="1:3" ht="14.25">
      <c r="A21"/>
      <c r="B21"/>
      <c r="C21"/>
    </row>
    <row r="22" spans="1:3" ht="14.25">
      <c r="A22"/>
      <c r="B22"/>
      <c r="C22"/>
    </row>
    <row r="23" spans="1:3" ht="14.25">
      <c r="A23"/>
      <c r="B23"/>
      <c r="C23"/>
    </row>
    <row r="24" spans="1:3" ht="14.25">
      <c r="A24"/>
      <c r="B24"/>
      <c r="C24"/>
    </row>
    <row r="25" spans="1:3" ht="14.25">
      <c r="A25"/>
      <c r="B25"/>
      <c r="C25"/>
    </row>
    <row r="26" spans="1:3" ht="14.25">
      <c r="A26"/>
      <c r="B26"/>
      <c r="C26"/>
    </row>
    <row r="27" spans="1:3" ht="14.25">
      <c r="A27"/>
      <c r="B27"/>
      <c r="C27"/>
    </row>
    <row r="28" spans="1:3" ht="14.25">
      <c r="A28"/>
      <c r="B28"/>
      <c r="C28"/>
    </row>
    <row r="29" spans="1:3" ht="14.25">
      <c r="A29"/>
      <c r="B29"/>
      <c r="C29"/>
    </row>
    <row r="30" spans="1:3" ht="14.25">
      <c r="A30"/>
      <c r="B30"/>
      <c r="C30"/>
    </row>
    <row r="31" spans="1:3" ht="14.25">
      <c r="A31"/>
      <c r="B31"/>
      <c r="C31"/>
    </row>
    <row r="32" spans="1:3" ht="14.25">
      <c r="A32"/>
      <c r="B32"/>
      <c r="C32"/>
    </row>
    <row r="33" spans="1:3" ht="14.25">
      <c r="A33"/>
      <c r="B33"/>
      <c r="C33"/>
    </row>
    <row r="34" spans="1:3" ht="14.25">
      <c r="A34"/>
      <c r="B34"/>
      <c r="C34"/>
    </row>
    <row r="35" spans="1:3" ht="14.25">
      <c r="A35"/>
      <c r="B35"/>
      <c r="C35"/>
    </row>
    <row r="36" spans="1:3" ht="14.25">
      <c r="A36"/>
      <c r="B36"/>
      <c r="C36"/>
    </row>
    <row r="37" spans="1:3" ht="14.25">
      <c r="A37"/>
      <c r="B37"/>
      <c r="C37"/>
    </row>
    <row r="38" spans="1:3" ht="14.25">
      <c r="A38"/>
      <c r="B38"/>
      <c r="C38"/>
    </row>
    <row r="39" spans="1:3" ht="14.25">
      <c r="A39"/>
      <c r="B39"/>
      <c r="C39"/>
    </row>
    <row r="40" spans="1:3" ht="14.25">
      <c r="A40"/>
      <c r="B40"/>
      <c r="C40"/>
    </row>
    <row r="41" spans="1:3" ht="14.25">
      <c r="A41"/>
      <c r="B41"/>
      <c r="C41"/>
    </row>
    <row r="42" spans="1:3" ht="14.25">
      <c r="A42"/>
      <c r="B42"/>
      <c r="C42"/>
    </row>
    <row r="43" spans="1:3" ht="14.25">
      <c r="A43"/>
      <c r="B43"/>
      <c r="C43"/>
    </row>
    <row r="44" spans="1:3" ht="14.25">
      <c r="A44"/>
      <c r="B44"/>
      <c r="C44"/>
    </row>
    <row r="45" spans="1:3" ht="14.25">
      <c r="A45"/>
      <c r="B45"/>
      <c r="C45"/>
    </row>
    <row r="46" spans="1:3" ht="14.25">
      <c r="A46"/>
      <c r="B46"/>
      <c r="C46"/>
    </row>
    <row r="47" spans="1:3" ht="14.25">
      <c r="A47"/>
      <c r="B47"/>
      <c r="C47"/>
    </row>
    <row r="48" spans="1:3" ht="14.25">
      <c r="A48"/>
      <c r="B48"/>
      <c r="C48"/>
    </row>
    <row r="49" spans="1:3" ht="14.25">
      <c r="A49"/>
      <c r="B49"/>
      <c r="C49"/>
    </row>
    <row r="50" spans="1:3" ht="14.25">
      <c r="A50"/>
      <c r="B50"/>
      <c r="C50"/>
    </row>
    <row r="51" spans="1:3" ht="14.25">
      <c r="A51"/>
      <c r="B51"/>
      <c r="C51"/>
    </row>
    <row r="52" spans="1:3" ht="14.25">
      <c r="A52"/>
      <c r="B52"/>
      <c r="C52"/>
    </row>
    <row r="53" spans="1:3" ht="14.25">
      <c r="A53"/>
      <c r="B53"/>
      <c r="C53"/>
    </row>
    <row r="54" spans="1:3" ht="14.25">
      <c r="A54"/>
      <c r="B54"/>
      <c r="C54"/>
    </row>
    <row r="55" spans="1:3" ht="14.25">
      <c r="A55"/>
      <c r="B55"/>
      <c r="C55"/>
    </row>
    <row r="56" spans="1:3" ht="14.25">
      <c r="A56"/>
      <c r="B56"/>
      <c r="C56"/>
    </row>
    <row r="57" spans="1:3" ht="14.25">
      <c r="A57"/>
      <c r="B57"/>
      <c r="C57"/>
    </row>
    <row r="58" spans="1:3" ht="14.25">
      <c r="A58"/>
      <c r="B58"/>
      <c r="C58"/>
    </row>
    <row r="59" spans="1:3" ht="14.25">
      <c r="A59"/>
      <c r="B59"/>
      <c r="C59"/>
    </row>
    <row r="60" spans="1:3" ht="14.25">
      <c r="A60"/>
      <c r="B60"/>
      <c r="C60"/>
    </row>
    <row r="61" spans="1:3" ht="14.25">
      <c r="A61"/>
      <c r="B61"/>
      <c r="C61"/>
    </row>
    <row r="62" spans="1:3" ht="14.25">
      <c r="A62"/>
      <c r="B62"/>
      <c r="C62"/>
    </row>
    <row r="63" spans="1:3" ht="14.25">
      <c r="A63"/>
      <c r="B63"/>
      <c r="C63"/>
    </row>
    <row r="64" spans="1:3" ht="14.25">
      <c r="A64"/>
      <c r="B64"/>
      <c r="C64"/>
    </row>
    <row r="65" spans="1:3" ht="14.25">
      <c r="A65"/>
      <c r="B65"/>
      <c r="C65"/>
    </row>
    <row r="66" spans="1:3" ht="14.25">
      <c r="A66"/>
      <c r="B66"/>
      <c r="C66"/>
    </row>
    <row r="67" spans="1:3" ht="14.25">
      <c r="A67"/>
      <c r="B67"/>
      <c r="C67"/>
    </row>
    <row r="68" spans="1:3" ht="14.25">
      <c r="A68"/>
      <c r="B68"/>
      <c r="C68"/>
    </row>
    <row r="69" spans="1:3" ht="14.25">
      <c r="A69"/>
      <c r="B69"/>
      <c r="C69"/>
    </row>
    <row r="70" spans="1:3" ht="14.25">
      <c r="A70"/>
      <c r="B70"/>
      <c r="C70"/>
    </row>
    <row r="71" spans="1:3" ht="14.25">
      <c r="A71"/>
      <c r="B71"/>
      <c r="C71"/>
    </row>
    <row r="72" spans="1:3" ht="14.25">
      <c r="A72"/>
      <c r="B72"/>
      <c r="C72"/>
    </row>
    <row r="73" spans="1:3" ht="14.25">
      <c r="A73" s="5"/>
      <c r="B73" s="5"/>
      <c r="C73" s="5"/>
    </row>
    <row r="74" spans="1:3" ht="14.25">
      <c r="A74"/>
      <c r="B74"/>
      <c r="C74"/>
    </row>
    <row r="75" spans="1:3" ht="14.25">
      <c r="A75"/>
      <c r="B75"/>
      <c r="C75"/>
    </row>
    <row r="76" spans="1:3" ht="14.25">
      <c r="A76"/>
      <c r="B76"/>
      <c r="C76"/>
    </row>
    <row r="77" spans="1:3" ht="14.25">
      <c r="A77"/>
      <c r="B77"/>
      <c r="C77"/>
    </row>
    <row r="78" spans="1:3" ht="14.25">
      <c r="A78"/>
      <c r="B78"/>
      <c r="C78"/>
    </row>
  </sheetData>
  <sheetProtection password="F3D0" sheet="1" objects="1" scenarios="1" selectLockedCells="1"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F152"/>
  <sheetViews>
    <sheetView zoomScalePageLayoutView="0" workbookViewId="0" topLeftCell="A88">
      <selection activeCell="C95" sqref="C95:F95"/>
    </sheetView>
  </sheetViews>
  <sheetFormatPr defaultColWidth="10.8515625" defaultRowHeight="12.75"/>
  <cols>
    <col min="1" max="1" width="73.28125" style="7" customWidth="1"/>
    <col min="2" max="3" width="10.8515625" style="7" customWidth="1"/>
    <col min="4" max="4" width="19.7109375" style="7" customWidth="1"/>
    <col min="5" max="5" width="24.00390625" style="7" customWidth="1"/>
    <col min="6" max="16384" width="10.8515625" style="7" customWidth="1"/>
  </cols>
  <sheetData>
    <row r="1" ht="14.25">
      <c r="A1" s="17" t="s">
        <v>9</v>
      </c>
    </row>
    <row r="2" spans="3:6" ht="14.25">
      <c r="C2" s="16" t="s">
        <v>430</v>
      </c>
      <c r="D2" s="16" t="s">
        <v>429</v>
      </c>
      <c r="E2" s="16" t="s">
        <v>428</v>
      </c>
      <c r="F2" s="16" t="s">
        <v>427</v>
      </c>
    </row>
    <row r="3" spans="1:6" ht="14.25">
      <c r="A3" s="7" t="str">
        <f aca="true" t="shared" si="0" ref="A3:A34">CONCATENATE(D3," - ",C3," - ",E3," - ",F3)</f>
        <v>ALBERTVILLE - ALB - ALBERTVILLE OGC - 73002</v>
      </c>
      <c r="C3" s="18" t="s">
        <v>426</v>
      </c>
      <c r="D3" s="18" t="s">
        <v>425</v>
      </c>
      <c r="E3" s="18" t="s">
        <v>424</v>
      </c>
      <c r="F3" s="18">
        <v>73002</v>
      </c>
    </row>
    <row r="4" spans="1:6" ht="14.25">
      <c r="A4" s="7" t="str">
        <f t="shared" si="0"/>
        <v>ALES - ALE - ALES SPORTS DE GLACE - 30004</v>
      </c>
      <c r="C4" s="18" t="s">
        <v>423</v>
      </c>
      <c r="D4" s="18" t="s">
        <v>422</v>
      </c>
      <c r="E4" s="18" t="s">
        <v>421</v>
      </c>
      <c r="F4" s="18">
        <v>30004</v>
      </c>
    </row>
    <row r="5" spans="1:6" ht="14.25">
      <c r="A5" s="7" t="str">
        <f t="shared" si="0"/>
        <v>ALPE D'HUEZ - ALH - ALPE D'HUEZ PATINAGE CLUB - 38002</v>
      </c>
      <c r="C5" s="18" t="s">
        <v>420</v>
      </c>
      <c r="D5" s="18" t="s">
        <v>419</v>
      </c>
      <c r="E5" s="18" t="s">
        <v>418</v>
      </c>
      <c r="F5" s="18">
        <v>38002</v>
      </c>
    </row>
    <row r="6" spans="1:6" ht="14.25">
      <c r="A6" s="7" t="str">
        <f t="shared" si="0"/>
        <v>AMIENS - AMI - AMIENS PATINAGE CLUB - 80001</v>
      </c>
      <c r="C6" s="18" t="s">
        <v>417</v>
      </c>
      <c r="D6" s="18" t="s">
        <v>416</v>
      </c>
      <c r="E6" s="18" t="s">
        <v>415</v>
      </c>
      <c r="F6" s="18">
        <v>80001</v>
      </c>
    </row>
    <row r="7" spans="1:6" ht="14.25">
      <c r="A7" s="7" t="str">
        <f t="shared" si="0"/>
        <v>ANGERS - AGA - ASGA ARTISTIQUE ET SYNCHRONISE - 49002</v>
      </c>
      <c r="C7" s="18" t="s">
        <v>414</v>
      </c>
      <c r="D7" s="18" t="s">
        <v>409</v>
      </c>
      <c r="E7" s="18" t="s">
        <v>413</v>
      </c>
      <c r="F7" s="18">
        <v>49002</v>
      </c>
    </row>
    <row r="8" spans="1:6" ht="14.25">
      <c r="A8" s="7" t="str">
        <f t="shared" si="0"/>
        <v>ANGERS - AGD - ASSOCIATION SG ANGERS DANSE - 49004</v>
      </c>
      <c r="C8" s="14" t="s">
        <v>412</v>
      </c>
      <c r="D8" s="14" t="s">
        <v>409</v>
      </c>
      <c r="E8" s="14" t="s">
        <v>411</v>
      </c>
      <c r="F8" s="14">
        <v>49004</v>
      </c>
    </row>
    <row r="9" spans="1:6" ht="14.25">
      <c r="A9" s="7" t="str">
        <f t="shared" si="0"/>
        <v>ANGERS - ANG - ASG ANGERS - 49001</v>
      </c>
      <c r="C9" s="18" t="s">
        <v>410</v>
      </c>
      <c r="D9" s="18" t="s">
        <v>409</v>
      </c>
      <c r="E9" s="18" t="s">
        <v>408</v>
      </c>
      <c r="F9" s="18">
        <v>49001</v>
      </c>
    </row>
    <row r="10" spans="1:6" ht="14.25">
      <c r="A10" s="7" t="str">
        <f t="shared" si="0"/>
        <v>ANGLET - ANT - ANGLET SPORTS DE GLACE - 64001</v>
      </c>
      <c r="C10" s="14" t="s">
        <v>407</v>
      </c>
      <c r="D10" s="14" t="s">
        <v>406</v>
      </c>
      <c r="E10" s="14" t="s">
        <v>405</v>
      </c>
      <c r="F10" s="14">
        <v>64001</v>
      </c>
    </row>
    <row r="11" spans="1:6" ht="14.25">
      <c r="A11" s="7" t="str">
        <f t="shared" si="0"/>
        <v>ANGOULEME - AGO - ANGOULEME SPORTS DE GLACE - 16004</v>
      </c>
      <c r="C11" s="15" t="s">
        <v>404</v>
      </c>
      <c r="D11" s="15" t="s">
        <v>403</v>
      </c>
      <c r="E11" s="15" t="s">
        <v>402</v>
      </c>
      <c r="F11" s="15">
        <v>16004</v>
      </c>
    </row>
    <row r="12" spans="1:6" ht="14.25">
      <c r="A12" s="7" t="str">
        <f t="shared" si="0"/>
        <v>ANNECY - ANN - ANNECY SPORT DE GLACE - 74007</v>
      </c>
      <c r="C12" s="14" t="s">
        <v>401</v>
      </c>
      <c r="D12" s="14" t="s">
        <v>400</v>
      </c>
      <c r="E12" s="14" t="s">
        <v>399</v>
      </c>
      <c r="F12" s="14">
        <v>74007</v>
      </c>
    </row>
    <row r="13" spans="1:6" ht="14.25">
      <c r="A13" s="7" t="str">
        <f t="shared" si="0"/>
        <v>ARGENTEUIL - ARG - ARGENTEUI SPORTS DE GLACE - 95006</v>
      </c>
      <c r="C13" s="18" t="s">
        <v>398</v>
      </c>
      <c r="D13" s="18" t="s">
        <v>397</v>
      </c>
      <c r="E13" s="18" t="s">
        <v>396</v>
      </c>
      <c r="F13" s="18">
        <v>95006</v>
      </c>
    </row>
    <row r="14" spans="1:6" ht="14.25">
      <c r="A14" s="7" t="str">
        <f t="shared" si="0"/>
        <v>ASNIERES SUR SEINE - ASN - ASNIERES PATINAGE - 92002</v>
      </c>
      <c r="C14" s="18" t="s">
        <v>395</v>
      </c>
      <c r="D14" s="18" t="s">
        <v>394</v>
      </c>
      <c r="E14" s="18" t="s">
        <v>393</v>
      </c>
      <c r="F14" s="18">
        <v>92002</v>
      </c>
    </row>
    <row r="15" spans="1:6" ht="14.25">
      <c r="A15" s="7" t="str">
        <f t="shared" si="0"/>
        <v>ATHIS-MONS - ATH - ATHIS PARAY ICE DANCE - 91002</v>
      </c>
      <c r="C15" s="18" t="s">
        <v>392</v>
      </c>
      <c r="D15" s="18" t="s">
        <v>391</v>
      </c>
      <c r="E15" s="18" t="s">
        <v>390</v>
      </c>
      <c r="F15" s="18">
        <v>91002</v>
      </c>
    </row>
    <row r="16" spans="1:6" ht="14.25">
      <c r="A16" s="7" t="str">
        <f t="shared" si="0"/>
        <v>AUBAGNE - ABG - ECOLE DE PATINAGE AUBAGNE - 13006</v>
      </c>
      <c r="C16" s="18" t="s">
        <v>389</v>
      </c>
      <c r="D16" s="18" t="s">
        <v>386</v>
      </c>
      <c r="E16" s="18" t="s">
        <v>388</v>
      </c>
      <c r="F16" s="18">
        <v>13006</v>
      </c>
    </row>
    <row r="17" spans="1:6" ht="14.25">
      <c r="A17" s="7" t="str">
        <f t="shared" si="0"/>
        <v>AUBAGNE - AUB - SPORT OLYMPIQUE DE GLACE MARSEILLE AUBAGNE - 13002</v>
      </c>
      <c r="C17" s="18" t="s">
        <v>387</v>
      </c>
      <c r="D17" s="18" t="s">
        <v>386</v>
      </c>
      <c r="E17" s="18" t="s">
        <v>385</v>
      </c>
      <c r="F17" s="18">
        <v>13002</v>
      </c>
    </row>
    <row r="18" spans="1:6" ht="14.25">
      <c r="A18" s="7" t="str">
        <f t="shared" si="0"/>
        <v>AUXERRE - AUX - USAPI - 89002</v>
      </c>
      <c r="C18" s="18" t="s">
        <v>384</v>
      </c>
      <c r="D18" s="18" t="s">
        <v>383</v>
      </c>
      <c r="E18" s="18" t="s">
        <v>382</v>
      </c>
      <c r="F18" s="18">
        <v>89002</v>
      </c>
    </row>
    <row r="19" spans="1:6" ht="14.25">
      <c r="A19" s="7" t="str">
        <f t="shared" si="0"/>
        <v>AVIGNON - AVI - CLUB DES SPORTS DE GLACE D'AVIGNON - 84001</v>
      </c>
      <c r="C19" s="18" t="s">
        <v>381</v>
      </c>
      <c r="D19" s="18" t="s">
        <v>378</v>
      </c>
      <c r="E19" s="18" t="s">
        <v>380</v>
      </c>
      <c r="F19" s="18">
        <v>84001</v>
      </c>
    </row>
    <row r="20" spans="1:6" ht="14.25">
      <c r="A20" s="7" t="str">
        <f t="shared" si="0"/>
        <v>AVIGNON - AVS - AVIGNON SPORTS DE GLACE - 84002</v>
      </c>
      <c r="C20" s="15" t="s">
        <v>379</v>
      </c>
      <c r="D20" s="15" t="s">
        <v>378</v>
      </c>
      <c r="E20" s="15" t="s">
        <v>377</v>
      </c>
      <c r="F20" s="15">
        <v>84002</v>
      </c>
    </row>
    <row r="21" spans="1:6" ht="14.25">
      <c r="A21" s="7" t="str">
        <f t="shared" si="0"/>
        <v>BELFORT - BEL - ASM BELFORT Danses et Ballets - 90003</v>
      </c>
      <c r="C21" s="14" t="s">
        <v>376</v>
      </c>
      <c r="D21" s="14" t="s">
        <v>375</v>
      </c>
      <c r="E21" s="14" t="s">
        <v>483</v>
      </c>
      <c r="F21" s="14">
        <v>90003</v>
      </c>
    </row>
    <row r="22" spans="1:6" ht="14.25">
      <c r="A22" s="7" t="str">
        <f t="shared" si="0"/>
        <v>BESANCON - ASB - ASSOCIATION SPORTS DE GLACE BESANCON - 25002</v>
      </c>
      <c r="C22" s="14" t="s">
        <v>374</v>
      </c>
      <c r="D22" s="14" t="s">
        <v>369</v>
      </c>
      <c r="E22" s="14" t="s">
        <v>373</v>
      </c>
      <c r="F22" s="14">
        <v>25002</v>
      </c>
    </row>
    <row r="23" spans="1:6" ht="14.25">
      <c r="A23" s="7" t="str">
        <f t="shared" si="0"/>
        <v>BESANCON - BAP - BESANCON ASS PATINAGE ARTISTIQUE - 25003</v>
      </c>
      <c r="C23" s="14" t="s">
        <v>372</v>
      </c>
      <c r="D23" s="14" t="s">
        <v>369</v>
      </c>
      <c r="E23" s="14" t="s">
        <v>371</v>
      </c>
      <c r="F23" s="14">
        <v>25003</v>
      </c>
    </row>
    <row r="24" spans="1:6" ht="14.25">
      <c r="A24" s="7" t="str">
        <f t="shared" si="0"/>
        <v>BESANCON - BES - BESANCON SKATING CLUB - 25001</v>
      </c>
      <c r="C24" s="18" t="s">
        <v>370</v>
      </c>
      <c r="D24" s="18" t="s">
        <v>369</v>
      </c>
      <c r="E24" s="18" t="s">
        <v>368</v>
      </c>
      <c r="F24" s="18">
        <v>25001</v>
      </c>
    </row>
    <row r="25" spans="1:6" ht="14.25">
      <c r="A25" s="7" t="str">
        <f t="shared" si="0"/>
        <v>BESSE SAINT ANASTAISE - BSA - SUPER BESSE CLUB DE PATINAGE - 63001</v>
      </c>
      <c r="C25" s="14" t="s">
        <v>367</v>
      </c>
      <c r="D25" s="14" t="s">
        <v>366</v>
      </c>
      <c r="E25" s="14" t="s">
        <v>365</v>
      </c>
      <c r="F25" s="14">
        <v>63001</v>
      </c>
    </row>
    <row r="26" spans="1:6" ht="14.25">
      <c r="A26" s="7" t="str">
        <f t="shared" si="0"/>
        <v>BETHUNE - BET - BETHUNE BEFFY PATINAGE CLUB - 62001</v>
      </c>
      <c r="C26" s="14" t="s">
        <v>364</v>
      </c>
      <c r="D26" s="14" t="s">
        <v>363</v>
      </c>
      <c r="E26" s="14" t="s">
        <v>362</v>
      </c>
      <c r="F26" s="14">
        <v>62001</v>
      </c>
    </row>
    <row r="27" spans="1:6" ht="14.25">
      <c r="A27" s="7" t="str">
        <f t="shared" si="0"/>
        <v>BLAGNAC - BLA - BLAGNAC PATINAGE SUR GLACE - 31001</v>
      </c>
      <c r="C27" s="18" t="s">
        <v>361</v>
      </c>
      <c r="D27" s="18" t="s">
        <v>360</v>
      </c>
      <c r="E27" s="18" t="s">
        <v>359</v>
      </c>
      <c r="F27" s="18">
        <v>31001</v>
      </c>
    </row>
    <row r="28" spans="1:6" ht="14.25">
      <c r="A28" s="7" t="str">
        <f t="shared" si="0"/>
        <v>BORDEAUX - BOR - BORDEAUX SPORTS DE GLACE - 33001</v>
      </c>
      <c r="C28" s="14" t="s">
        <v>358</v>
      </c>
      <c r="D28" s="14" t="s">
        <v>357</v>
      </c>
      <c r="E28" s="14" t="s">
        <v>356</v>
      </c>
      <c r="F28" s="14">
        <v>33001</v>
      </c>
    </row>
    <row r="29" spans="1:6" ht="14.25">
      <c r="A29" s="7" t="str">
        <f t="shared" si="0"/>
        <v>BOULOGNE BILLANCOURT - BOU - BOULOGNE ACBB - 92001</v>
      </c>
      <c r="C29" s="14" t="s">
        <v>355</v>
      </c>
      <c r="D29" s="14" t="s">
        <v>354</v>
      </c>
      <c r="E29" s="14" t="s">
        <v>353</v>
      </c>
      <c r="F29" s="14">
        <v>92001</v>
      </c>
    </row>
    <row r="30" spans="1:6" ht="14.25">
      <c r="A30" s="7" t="str">
        <f t="shared" si="0"/>
        <v>BREST - BRS - BREST SPORT ET PATINAGE - 29001</v>
      </c>
      <c r="C30" s="14" t="s">
        <v>352</v>
      </c>
      <c r="D30" s="14" t="s">
        <v>351</v>
      </c>
      <c r="E30" s="14" t="s">
        <v>350</v>
      </c>
      <c r="F30" s="14">
        <v>29001</v>
      </c>
    </row>
    <row r="31" spans="1:6" ht="14.25">
      <c r="A31" s="7" t="str">
        <f t="shared" si="0"/>
        <v>BRIANCON - BRG - BRIANCON GLISSE 2000 - 5004</v>
      </c>
      <c r="C31" s="18" t="s">
        <v>349</v>
      </c>
      <c r="D31" s="18" t="s">
        <v>346</v>
      </c>
      <c r="E31" s="18" t="s">
        <v>348</v>
      </c>
      <c r="F31" s="18">
        <v>5004</v>
      </c>
    </row>
    <row r="32" spans="1:6" ht="14.25">
      <c r="A32" s="7" t="str">
        <f t="shared" si="0"/>
        <v>BRIANCON - BRI - BRIANCON LES ESCARTONS - 5003</v>
      </c>
      <c r="C32" s="18" t="s">
        <v>347</v>
      </c>
      <c r="D32" s="18" t="s">
        <v>346</v>
      </c>
      <c r="E32" s="18" t="s">
        <v>345</v>
      </c>
      <c r="F32" s="18">
        <v>5003</v>
      </c>
    </row>
    <row r="33" spans="1:6" ht="14.25">
      <c r="A33" s="7" t="str">
        <f t="shared" si="0"/>
        <v>BRIVE - BPC - BRIVE PATINAGE CLUB - 19001</v>
      </c>
      <c r="C33" s="14" t="s">
        <v>344</v>
      </c>
      <c r="D33" s="14" t="s">
        <v>343</v>
      </c>
      <c r="E33" s="14" t="s">
        <v>342</v>
      </c>
      <c r="F33" s="14">
        <v>19001</v>
      </c>
    </row>
    <row r="34" spans="1:6" ht="14.25">
      <c r="A34" s="7" t="str">
        <f t="shared" si="0"/>
        <v>CAEN - CAE - CAEN ACSEL - 14001</v>
      </c>
      <c r="C34" s="18" t="s">
        <v>341</v>
      </c>
      <c r="D34" s="18" t="s">
        <v>340</v>
      </c>
      <c r="E34" s="18" t="s">
        <v>339</v>
      </c>
      <c r="F34" s="18">
        <v>14001</v>
      </c>
    </row>
    <row r="35" spans="1:6" ht="14.25">
      <c r="A35" s="7" t="str">
        <f aca="true" t="shared" si="1" ref="A35:A67">CONCATENATE(D35," - ",C35," - ",E35," - ",F35)</f>
        <v>CANNES - CAN - CANNES AZUR PATINAGE - 6002</v>
      </c>
      <c r="C35" s="18" t="s">
        <v>338</v>
      </c>
      <c r="D35" s="18" t="s">
        <v>337</v>
      </c>
      <c r="E35" s="18" t="s">
        <v>336</v>
      </c>
      <c r="F35" s="18">
        <v>6002</v>
      </c>
    </row>
    <row r="36" spans="1:6" ht="14.25">
      <c r="A36" s="7" t="str">
        <f t="shared" si="1"/>
        <v>CASTRES - CAS - CASTRES SPORTS DE GLACE - 81001</v>
      </c>
      <c r="C36" s="14" t="s">
        <v>335</v>
      </c>
      <c r="D36" s="14" t="s">
        <v>332</v>
      </c>
      <c r="E36" s="14" t="s">
        <v>334</v>
      </c>
      <c r="F36" s="14">
        <v>81001</v>
      </c>
    </row>
    <row r="37" spans="1:6" ht="14.25">
      <c r="A37" s="7" t="str">
        <f t="shared" si="1"/>
        <v>CASTRES - CAT - CASTRES HOCKEY CLUB PATINAGE - 81002</v>
      </c>
      <c r="C37" s="18" t="s">
        <v>333</v>
      </c>
      <c r="D37" s="18" t="s">
        <v>332</v>
      </c>
      <c r="E37" s="18" t="s">
        <v>331</v>
      </c>
      <c r="F37" s="18">
        <v>81002</v>
      </c>
    </row>
    <row r="38" spans="1:6" ht="14.25">
      <c r="A38" s="7" t="str">
        <f t="shared" si="1"/>
        <v>CAVEIRAC - CAV - NIMES METROPOLE CAMARGUES - 30002</v>
      </c>
      <c r="C38" s="18" t="s">
        <v>330</v>
      </c>
      <c r="D38" s="18" t="s">
        <v>329</v>
      </c>
      <c r="E38" s="18" t="s">
        <v>328</v>
      </c>
      <c r="F38" s="18">
        <v>30002</v>
      </c>
    </row>
    <row r="39" spans="1:6" ht="14.25">
      <c r="A39" s="7" t="str">
        <f t="shared" si="1"/>
        <v>CERGY PONTOISE - CER - CERGY PONTOISE C.S.G - 95001</v>
      </c>
      <c r="C39" s="14" t="s">
        <v>327</v>
      </c>
      <c r="D39" s="14" t="s">
        <v>326</v>
      </c>
      <c r="E39" s="14" t="s">
        <v>325</v>
      </c>
      <c r="F39" s="14">
        <v>95001</v>
      </c>
    </row>
    <row r="40" spans="1:6" ht="14.25">
      <c r="A40" s="7" t="str">
        <f t="shared" si="1"/>
        <v>CHALONS EN CHAMPAGNE - CHL - ASSO DES SPORTS DE GLACE CHALONNAIS - 51001</v>
      </c>
      <c r="C40" s="14" t="s">
        <v>324</v>
      </c>
      <c r="D40" s="14" t="s">
        <v>323</v>
      </c>
      <c r="E40" s="14" t="s">
        <v>322</v>
      </c>
      <c r="F40" s="14">
        <v>51001</v>
      </c>
    </row>
    <row r="41" spans="1:6" ht="14.25">
      <c r="A41" s="7" t="str">
        <f t="shared" si="1"/>
        <v>CHAMBERY - CHY - CLUB DANSE SUR GLACE CHAMBERY - 73003</v>
      </c>
      <c r="C41" s="14" t="s">
        <v>321</v>
      </c>
      <c r="D41" s="14" t="s">
        <v>318</v>
      </c>
      <c r="E41" s="14" t="s">
        <v>320</v>
      </c>
      <c r="F41" s="14">
        <v>73003</v>
      </c>
    </row>
    <row r="42" spans="1:6" ht="14.25">
      <c r="A42" s="7" t="str">
        <f t="shared" si="1"/>
        <v>CHAMBERY - CSG - CHAMBERY CSG - 73005</v>
      </c>
      <c r="C42" s="18" t="s">
        <v>319</v>
      </c>
      <c r="D42" s="18" t="s">
        <v>318</v>
      </c>
      <c r="E42" s="18" t="s">
        <v>317</v>
      </c>
      <c r="F42" s="18">
        <v>73005</v>
      </c>
    </row>
    <row r="43" spans="1:6" ht="14.25">
      <c r="A43" s="7" t="str">
        <f t="shared" si="1"/>
        <v>CHAMONIX - CMX - CHAMONIX CLUB DES SPORTS - 74001</v>
      </c>
      <c r="C43" s="18" t="s">
        <v>316</v>
      </c>
      <c r="D43" s="18" t="s">
        <v>315</v>
      </c>
      <c r="E43" s="18" t="s">
        <v>314</v>
      </c>
      <c r="F43" s="18">
        <v>74001</v>
      </c>
    </row>
    <row r="44" spans="1:6" ht="14.25">
      <c r="A44" s="7" t="str">
        <f t="shared" si="1"/>
        <v>CHAMPIGNY SUR MARNE - CSM - CHAMPIGNY CSG - 94002</v>
      </c>
      <c r="C44" s="18" t="s">
        <v>313</v>
      </c>
      <c r="D44" s="18" t="s">
        <v>312</v>
      </c>
      <c r="E44" s="18" t="s">
        <v>311</v>
      </c>
      <c r="F44" s="18">
        <v>94002</v>
      </c>
    </row>
    <row r="45" spans="1:6" ht="14.25">
      <c r="A45" s="7" t="str">
        <f t="shared" si="1"/>
        <v>CHARLEVILLE MEZIERES - CHM - CHARLEVILLE MEZIERES S.G - 8001</v>
      </c>
      <c r="C45" s="14" t="s">
        <v>310</v>
      </c>
      <c r="D45" s="14" t="s">
        <v>309</v>
      </c>
      <c r="E45" s="14" t="s">
        <v>308</v>
      </c>
      <c r="F45" s="14">
        <v>8001</v>
      </c>
    </row>
    <row r="46" spans="1:6" ht="14.25">
      <c r="A46" s="7" t="str">
        <f t="shared" si="1"/>
        <v>CHATELLERAULT - CLT - CHATELLERAULT CSAC - 86002</v>
      </c>
      <c r="C46" s="18" t="s">
        <v>307</v>
      </c>
      <c r="D46" s="18" t="s">
        <v>306</v>
      </c>
      <c r="E46" s="18" t="s">
        <v>305</v>
      </c>
      <c r="F46" s="18">
        <v>86002</v>
      </c>
    </row>
    <row r="47" spans="1:6" ht="14.25">
      <c r="A47" s="7" t="str">
        <f t="shared" si="1"/>
        <v>CHERBOURG - CHE - CLUB CHERBOURGEOIS SPORTS DE GLACE - 50001</v>
      </c>
      <c r="C47" s="15" t="s">
        <v>304</v>
      </c>
      <c r="D47" s="15" t="s">
        <v>303</v>
      </c>
      <c r="E47" s="15" t="s">
        <v>302</v>
      </c>
      <c r="F47" s="15">
        <v>50001</v>
      </c>
    </row>
    <row r="48" spans="1:6" ht="14.25">
      <c r="A48" s="7" t="str">
        <f t="shared" si="1"/>
        <v>CHOLET - CHO - ASSO CHOLETAISE DE PATINAGE SUR GLACE - 49003</v>
      </c>
      <c r="C48" s="14" t="s">
        <v>301</v>
      </c>
      <c r="D48" s="14" t="s">
        <v>300</v>
      </c>
      <c r="E48" s="14" t="s">
        <v>299</v>
      </c>
      <c r="F48" s="14">
        <v>49003</v>
      </c>
    </row>
    <row r="49" spans="1:6" ht="14.25">
      <c r="A49" s="7" t="str">
        <f t="shared" si="1"/>
        <v>CLERMONT FERRAND - CLE - AUVERGNE DANSE SUR GLACE - 63004</v>
      </c>
      <c r="C49" s="14" t="s">
        <v>298</v>
      </c>
      <c r="D49" s="14" t="s">
        <v>297</v>
      </c>
      <c r="E49" s="14" t="s">
        <v>296</v>
      </c>
      <c r="F49" s="14">
        <v>63004</v>
      </c>
    </row>
    <row r="50" spans="1:6" ht="14.25">
      <c r="A50" s="7" t="str">
        <f t="shared" si="1"/>
        <v>COGNAC - COG - ASS COGNACAISE DES SPORTS DE GLACE - 16002</v>
      </c>
      <c r="C50" s="18" t="s">
        <v>295</v>
      </c>
      <c r="D50" s="18" t="s">
        <v>294</v>
      </c>
      <c r="E50" s="18" t="s">
        <v>293</v>
      </c>
      <c r="F50" s="18">
        <v>16002</v>
      </c>
    </row>
    <row r="51" spans="1:6" ht="14.25">
      <c r="A51" s="7" t="str">
        <f t="shared" si="1"/>
        <v>COLOMBES - COL - COLOMBES CSG - 92005</v>
      </c>
      <c r="C51" s="14" t="s">
        <v>292</v>
      </c>
      <c r="D51" s="14" t="s">
        <v>291</v>
      </c>
      <c r="E51" s="14" t="s">
        <v>290</v>
      </c>
      <c r="F51" s="14">
        <v>92005</v>
      </c>
    </row>
    <row r="52" spans="1:6" ht="14.25">
      <c r="A52" s="7" t="str">
        <f t="shared" si="1"/>
        <v>COLMAR - CPC - CLUB DE PATINAGE DE COLMAR - 68002</v>
      </c>
      <c r="C52" s="14" t="s">
        <v>485</v>
      </c>
      <c r="D52" s="14" t="s">
        <v>486</v>
      </c>
      <c r="E52" s="14" t="s">
        <v>487</v>
      </c>
      <c r="F52" s="14">
        <v>68002</v>
      </c>
    </row>
    <row r="53" spans="1:6" ht="14.25">
      <c r="A53" s="7" t="str">
        <f t="shared" si="1"/>
        <v>COMPIEGNE - COM - SKATING CLUB COMPIEGNE OISE - 60001</v>
      </c>
      <c r="C53" s="18" t="s">
        <v>289</v>
      </c>
      <c r="D53" s="18" t="s">
        <v>288</v>
      </c>
      <c r="E53" s="18" t="s">
        <v>287</v>
      </c>
      <c r="F53" s="18">
        <v>60001</v>
      </c>
    </row>
    <row r="54" spans="1:6" ht="14.25">
      <c r="A54" s="7" t="str">
        <f t="shared" si="1"/>
        <v>COURBEVOIE - COU - CLUB OLYMPIQUE DE COUBEVOIE - 92003</v>
      </c>
      <c r="C54" s="18" t="s">
        <v>286</v>
      </c>
      <c r="D54" s="18" t="s">
        <v>285</v>
      </c>
      <c r="E54" s="18" t="s">
        <v>284</v>
      </c>
      <c r="F54" s="18">
        <v>92003</v>
      </c>
    </row>
    <row r="55" spans="1:6" ht="14.25">
      <c r="A55" s="7" t="str">
        <f t="shared" si="1"/>
        <v>COURCHEVEL - COP - COURCHEVEL PATINAGE SPORTS DE GLACE - 73004</v>
      </c>
      <c r="C55" s="15" t="s">
        <v>283</v>
      </c>
      <c r="D55" s="15" t="s">
        <v>282</v>
      </c>
      <c r="E55" s="15" t="s">
        <v>281</v>
      </c>
      <c r="F55" s="15">
        <v>73004</v>
      </c>
    </row>
    <row r="56" spans="1:6" ht="14.25">
      <c r="A56" s="7" t="str">
        <f t="shared" si="1"/>
        <v>DAMMARIE LES LYS - DAM - DAMMARIE CSG - 77001</v>
      </c>
      <c r="C56" s="18" t="s">
        <v>280</v>
      </c>
      <c r="D56" s="18" t="s">
        <v>279</v>
      </c>
      <c r="E56" s="18" t="s">
        <v>278</v>
      </c>
      <c r="F56" s="18">
        <v>77001</v>
      </c>
    </row>
    <row r="57" spans="1:6" ht="14.25">
      <c r="A57" s="7" t="str">
        <f t="shared" si="1"/>
        <v>DEUIL LA BARRE - DLB - VALLEE MONTMORENCY CSG - 95003</v>
      </c>
      <c r="C57" s="18" t="s">
        <v>277</v>
      </c>
      <c r="D57" s="18" t="s">
        <v>276</v>
      </c>
      <c r="E57" s="18" t="s">
        <v>275</v>
      </c>
      <c r="F57" s="18">
        <v>95003</v>
      </c>
    </row>
    <row r="58" spans="1:6" ht="14.25">
      <c r="A58" s="7" t="str">
        <f t="shared" si="1"/>
        <v>DIJON - DIJ - ACADEMIE SPORT DE GLACE DIJON-BOURGOGNE - 21002</v>
      </c>
      <c r="C58" s="14" t="s">
        <v>274</v>
      </c>
      <c r="D58" s="14" t="s">
        <v>273</v>
      </c>
      <c r="E58" s="14" t="s">
        <v>272</v>
      </c>
      <c r="F58" s="14">
        <v>21002</v>
      </c>
    </row>
    <row r="59" spans="1:6" ht="14.25">
      <c r="A59" s="7" t="str">
        <f t="shared" si="1"/>
        <v>DUNKERQUE - DUN - DUNKERQUE PATINAGE - 59002</v>
      </c>
      <c r="C59" s="18" t="s">
        <v>271</v>
      </c>
      <c r="D59" s="18" t="s">
        <v>270</v>
      </c>
      <c r="E59" s="18" t="s">
        <v>269</v>
      </c>
      <c r="F59" s="18">
        <v>59002</v>
      </c>
    </row>
    <row r="60" spans="1:6" ht="14.25">
      <c r="A60" s="7" t="str">
        <f t="shared" si="1"/>
        <v>ECHIROLLES - ECH - ECHIROLLES CGALE - 38005</v>
      </c>
      <c r="C60" s="18" t="s">
        <v>268</v>
      </c>
      <c r="D60" s="18" t="s">
        <v>267</v>
      </c>
      <c r="E60" s="18" t="s">
        <v>266</v>
      </c>
      <c r="F60" s="18">
        <v>38005</v>
      </c>
    </row>
    <row r="61" spans="1:6" ht="14.25">
      <c r="A61" s="7" t="str">
        <f t="shared" si="1"/>
        <v>EPINAL - EPI - EPINAL CLUB DE PATINAGE SUR GLACE - 88001</v>
      </c>
      <c r="C61" s="14" t="s">
        <v>265</v>
      </c>
      <c r="D61" s="14" t="s">
        <v>264</v>
      </c>
      <c r="E61" s="14" t="s">
        <v>263</v>
      </c>
      <c r="F61" s="14">
        <v>88001</v>
      </c>
    </row>
    <row r="62" spans="1:6" ht="14.25">
      <c r="A62" s="7" t="str">
        <f t="shared" si="1"/>
        <v>EVRY - EVR - SPORT CLUB AGORA dit SCA 2000 - 91005</v>
      </c>
      <c r="C62" s="14" t="s">
        <v>262</v>
      </c>
      <c r="D62" s="14" t="s">
        <v>261</v>
      </c>
      <c r="E62" s="14" t="s">
        <v>260</v>
      </c>
      <c r="F62" s="14">
        <v>91005</v>
      </c>
    </row>
    <row r="63" spans="1:6" ht="14.25">
      <c r="A63" s="7" t="str">
        <f t="shared" si="1"/>
        <v>FONT ROMEU - FRO - FONT ROMEU CLUB GLACE - 66001</v>
      </c>
      <c r="C63" s="18" t="s">
        <v>259</v>
      </c>
      <c r="D63" s="18" t="s">
        <v>258</v>
      </c>
      <c r="E63" s="18" t="s">
        <v>257</v>
      </c>
      <c r="F63" s="18">
        <v>66001</v>
      </c>
    </row>
    <row r="64" spans="1:6" ht="14.25">
      <c r="A64" s="7" t="str">
        <f t="shared" si="1"/>
        <v>FONTENAY - FON - UNION SPORTIVE FONTENAYSIENNE - 94004</v>
      </c>
      <c r="C64" s="14" t="s">
        <v>256</v>
      </c>
      <c r="D64" s="14" t="s">
        <v>255</v>
      </c>
      <c r="E64" s="14" t="s">
        <v>254</v>
      </c>
      <c r="F64" s="14">
        <v>94004</v>
      </c>
    </row>
    <row r="65" spans="1:6" ht="14.25">
      <c r="A65" s="7" t="str">
        <f t="shared" si="1"/>
        <v>FRANCONVILLE - FRA - FRANCONVILLE S.G - 95004</v>
      </c>
      <c r="C65" s="14" t="s">
        <v>253</v>
      </c>
      <c r="D65" s="14" t="s">
        <v>252</v>
      </c>
      <c r="E65" s="14" t="s">
        <v>251</v>
      </c>
      <c r="F65" s="14">
        <v>95004</v>
      </c>
    </row>
    <row r="66" spans="1:6" ht="14.25">
      <c r="A66" s="7" t="str">
        <f t="shared" si="1"/>
        <v>GAP - GAP - GAP AXEL - 5001</v>
      </c>
      <c r="C66" s="18" t="s">
        <v>250</v>
      </c>
      <c r="D66" s="18" t="s">
        <v>250</v>
      </c>
      <c r="E66" s="18" t="s">
        <v>249</v>
      </c>
      <c r="F66" s="18">
        <v>5001</v>
      </c>
    </row>
    <row r="67" spans="1:6" ht="14.25">
      <c r="A67" s="7" t="str">
        <f t="shared" si="1"/>
        <v>GARGES LES GONESSES - GLG - GARGES LES GONESSES CSG - 95005</v>
      </c>
      <c r="C67" s="18" t="s">
        <v>248</v>
      </c>
      <c r="D67" s="18" t="s">
        <v>247</v>
      </c>
      <c r="E67" s="18" t="s">
        <v>246</v>
      </c>
      <c r="F67" s="18">
        <v>95005</v>
      </c>
    </row>
    <row r="68" spans="1:6" ht="14.25">
      <c r="A68" s="7" t="str">
        <f aca="true" t="shared" si="2" ref="A68:A99">CONCATENATE(D68," - ",C68," - ",E68," - ",F68)</f>
        <v>GRENOBLE - GAC - GRENOBLE AS CEA - 38001</v>
      </c>
      <c r="C68" s="18" t="s">
        <v>245</v>
      </c>
      <c r="D68" s="18" t="s">
        <v>240</v>
      </c>
      <c r="E68" s="18" t="s">
        <v>244</v>
      </c>
      <c r="F68" s="18">
        <v>38001</v>
      </c>
    </row>
    <row r="69" spans="1:6" ht="14.25">
      <c r="A69" s="7" t="str">
        <f t="shared" si="2"/>
        <v>GRENOBLE - GOM - GRENOBLE SPORTS ENTREPRISES PATINAGE - 38003</v>
      </c>
      <c r="C69" s="18" t="s">
        <v>243</v>
      </c>
      <c r="D69" s="18" t="s">
        <v>240</v>
      </c>
      <c r="E69" s="18" t="s">
        <v>242</v>
      </c>
      <c r="F69" s="18">
        <v>38003</v>
      </c>
    </row>
    <row r="70" spans="1:6" ht="14.25">
      <c r="A70" s="7" t="str">
        <f t="shared" si="2"/>
        <v>GRENOBLE - GRE - GRENOBLE ISERE METROPOLE PATINAGE - 38004</v>
      </c>
      <c r="C70" s="14" t="s">
        <v>241</v>
      </c>
      <c r="D70" s="14" t="s">
        <v>240</v>
      </c>
      <c r="E70" s="14" t="s">
        <v>239</v>
      </c>
      <c r="F70" s="14">
        <v>38004</v>
      </c>
    </row>
    <row r="71" spans="1:6" ht="14.25">
      <c r="A71" s="7" t="str">
        <f t="shared" si="2"/>
        <v>LA CLUSAZ - LAC - LA CLUSAZ CS - 74008</v>
      </c>
      <c r="C71" s="18" t="s">
        <v>238</v>
      </c>
      <c r="D71" s="18" t="s">
        <v>237</v>
      </c>
      <c r="E71" s="18" t="s">
        <v>236</v>
      </c>
      <c r="F71" s="18">
        <v>74008</v>
      </c>
    </row>
    <row r="72" spans="1:6" ht="14.25">
      <c r="A72" s="7" t="str">
        <f t="shared" si="2"/>
        <v>LA ROCHE SUR YON - ROC - ASSO. LA ROCHE SUR YON - 85001</v>
      </c>
      <c r="C72" s="18" t="s">
        <v>235</v>
      </c>
      <c r="D72" s="18" t="s">
        <v>234</v>
      </c>
      <c r="E72" s="18" t="s">
        <v>233</v>
      </c>
      <c r="F72" s="18">
        <v>85001</v>
      </c>
    </row>
    <row r="73" spans="1:6" ht="14.25">
      <c r="A73" s="7" t="str">
        <f t="shared" si="2"/>
        <v>LANESTER - LAT - LANESTER SG - 56003</v>
      </c>
      <c r="C73" s="18" t="s">
        <v>232</v>
      </c>
      <c r="D73" s="18" t="s">
        <v>231</v>
      </c>
      <c r="E73" s="18" t="s">
        <v>230</v>
      </c>
      <c r="F73" s="18">
        <v>56003</v>
      </c>
    </row>
    <row r="74" spans="1:6" ht="14.25">
      <c r="A74" s="7" t="str">
        <f t="shared" si="2"/>
        <v>LANGUEUX - LGX - ARMOR SPORTS DE GLACE - 22001</v>
      </c>
      <c r="C74" s="18" t="s">
        <v>229</v>
      </c>
      <c r="D74" s="18" t="s">
        <v>228</v>
      </c>
      <c r="E74" s="18" t="s">
        <v>227</v>
      </c>
      <c r="F74" s="18">
        <v>22001</v>
      </c>
    </row>
    <row r="75" spans="1:6" ht="14.25">
      <c r="A75" s="7" t="str">
        <f t="shared" si="2"/>
        <v>LE HAVRE - HAC - HAVRE ATLETIC CLUB PATINAGE ARTISTIQUE - 76003</v>
      </c>
      <c r="C75" s="18" t="s">
        <v>226</v>
      </c>
      <c r="D75" s="18" t="s">
        <v>223</v>
      </c>
      <c r="E75" s="18" t="s">
        <v>225</v>
      </c>
      <c r="F75" s="18">
        <v>76003</v>
      </c>
    </row>
    <row r="76" spans="1:6" ht="14.25">
      <c r="A76" s="7" t="str">
        <f t="shared" si="2"/>
        <v>LE HAVRE - HAV - LE HAVRE DANSE SUR GLACE - 76004</v>
      </c>
      <c r="C76" s="14" t="s">
        <v>224</v>
      </c>
      <c r="D76" s="14" t="s">
        <v>223</v>
      </c>
      <c r="E76" s="14" t="s">
        <v>222</v>
      </c>
      <c r="F76" s="14">
        <v>76004</v>
      </c>
    </row>
    <row r="77" spans="1:6" ht="14.25">
      <c r="A77" s="7" t="str">
        <f t="shared" si="2"/>
        <v>LE MANS - MAN - LE MANS SKATING CLUB - 72001</v>
      </c>
      <c r="C77" s="15" t="s">
        <v>221</v>
      </c>
      <c r="D77" s="15" t="s">
        <v>220</v>
      </c>
      <c r="E77" s="15" t="s">
        <v>219</v>
      </c>
      <c r="F77" s="15">
        <v>72001</v>
      </c>
    </row>
    <row r="78" spans="1:6" ht="14.25">
      <c r="A78" s="7" t="str">
        <f t="shared" si="2"/>
        <v>LE PERREUX - LPE - LE PERREUX CLUB PATINAGE - 94003</v>
      </c>
      <c r="C78" s="18" t="s">
        <v>218</v>
      </c>
      <c r="D78" s="18" t="s">
        <v>217</v>
      </c>
      <c r="E78" s="18" t="s">
        <v>216</v>
      </c>
      <c r="F78" s="18">
        <v>94003</v>
      </c>
    </row>
    <row r="79" spans="1:6" ht="14.25">
      <c r="A79" s="7" t="str">
        <f t="shared" si="2"/>
        <v>LE VESINET - LVE - LE VESINET ICE CLUB - 78001</v>
      </c>
      <c r="C79" s="18" t="s">
        <v>215</v>
      </c>
      <c r="D79" s="18" t="s">
        <v>214</v>
      </c>
      <c r="E79" s="18" t="s">
        <v>213</v>
      </c>
      <c r="F79" s="18">
        <v>78001</v>
      </c>
    </row>
    <row r="80" spans="1:6" ht="14.25">
      <c r="A80" s="7" t="str">
        <f t="shared" si="2"/>
        <v>LES ORRES - LOR - ACADEMIE DE GLACE DES ORRES - 5011</v>
      </c>
      <c r="C80" s="18" t="s">
        <v>212</v>
      </c>
      <c r="D80" s="18" t="s">
        <v>211</v>
      </c>
      <c r="E80" s="18" t="s">
        <v>210</v>
      </c>
      <c r="F80" s="18">
        <v>5011</v>
      </c>
    </row>
    <row r="81" spans="1:6" ht="14.25">
      <c r="A81" s="7" t="str">
        <f t="shared" si="2"/>
        <v>LIMOGES - LIM - LIMOGES SPORTING CLUB DE GLACE - 87001</v>
      </c>
      <c r="C81" s="14" t="s">
        <v>209</v>
      </c>
      <c r="D81" s="14" t="s">
        <v>208</v>
      </c>
      <c r="E81" s="14" t="s">
        <v>207</v>
      </c>
      <c r="F81" s="14">
        <v>87001</v>
      </c>
    </row>
    <row r="82" spans="1:6" ht="14.25">
      <c r="A82" s="7" t="str">
        <f t="shared" si="2"/>
        <v>LOUVIERS - LOU - LOUVIERS ICE SKATING CLUB - 27001</v>
      </c>
      <c r="C82" s="14" t="s">
        <v>206</v>
      </c>
      <c r="D82" s="14" t="s">
        <v>205</v>
      </c>
      <c r="E82" s="14" t="s">
        <v>204</v>
      </c>
      <c r="F82" s="14">
        <v>27001</v>
      </c>
    </row>
    <row r="83" spans="1:6" ht="14.25">
      <c r="A83" s="7" t="str">
        <f t="shared" si="2"/>
        <v>LYON - LAL - LYON ALPAD - 69004</v>
      </c>
      <c r="C83" s="18" t="s">
        <v>203</v>
      </c>
      <c r="D83" s="18" t="s">
        <v>194</v>
      </c>
      <c r="E83" s="18" t="s">
        <v>202</v>
      </c>
      <c r="F83" s="18">
        <v>69004</v>
      </c>
    </row>
    <row r="84" spans="1:6" ht="14.25">
      <c r="A84" s="7" t="str">
        <f t="shared" si="2"/>
        <v>LYON - LAN - ASSOCIATION NEIGE ET GLACE ENSEIGNANTS - 69003</v>
      </c>
      <c r="C84" s="18" t="s">
        <v>201</v>
      </c>
      <c r="D84" s="18" t="s">
        <v>194</v>
      </c>
      <c r="E84" s="18" t="s">
        <v>200</v>
      </c>
      <c r="F84" s="18">
        <v>69003</v>
      </c>
    </row>
    <row r="85" spans="1:6" ht="14.25">
      <c r="A85" s="7" t="str">
        <f t="shared" si="2"/>
        <v>LYON - LGP - LYON GLACE PATINAGE - 69007</v>
      </c>
      <c r="C85" s="14" t="s">
        <v>199</v>
      </c>
      <c r="D85" s="14" t="s">
        <v>194</v>
      </c>
      <c r="E85" s="14" t="s">
        <v>198</v>
      </c>
      <c r="F85" s="14">
        <v>69007</v>
      </c>
    </row>
    <row r="86" spans="1:6" ht="14.25">
      <c r="A86" s="7" t="str">
        <f t="shared" si="2"/>
        <v>LYON - LPT - LYON ASPTT PATINAGE - 69005</v>
      </c>
      <c r="C86" s="18" t="s">
        <v>197</v>
      </c>
      <c r="D86" s="18" t="s">
        <v>194</v>
      </c>
      <c r="E86" s="18" t="s">
        <v>196</v>
      </c>
      <c r="F86" s="18">
        <v>69005</v>
      </c>
    </row>
    <row r="87" spans="1:6" ht="14.25">
      <c r="A87" s="7" t="str">
        <f t="shared" si="2"/>
        <v>LYON - LSG - LYON CSG - 69001</v>
      </c>
      <c r="C87" s="14" t="s">
        <v>195</v>
      </c>
      <c r="D87" s="14" t="s">
        <v>194</v>
      </c>
      <c r="E87" s="14" t="s">
        <v>193</v>
      </c>
      <c r="F87" s="14">
        <v>69001</v>
      </c>
    </row>
    <row r="88" spans="1:6" ht="14.25">
      <c r="A88" s="7" t="str">
        <f t="shared" si="2"/>
        <v>MANTES LA JOLIE - MLJ - MANTES AS MANTAISE - 78002</v>
      </c>
      <c r="C88" s="18" t="s">
        <v>192</v>
      </c>
      <c r="D88" s="18" t="s">
        <v>191</v>
      </c>
      <c r="E88" s="18" t="s">
        <v>190</v>
      </c>
      <c r="F88" s="18">
        <v>78002</v>
      </c>
    </row>
    <row r="89" spans="1:6" ht="14.25">
      <c r="A89" s="7" t="str">
        <f t="shared" si="2"/>
        <v>MARSEILLE - MAR - MARSEILLE PHOCEENNE S.G - 13001</v>
      </c>
      <c r="C89" s="14" t="s">
        <v>189</v>
      </c>
      <c r="D89" s="14" t="s">
        <v>188</v>
      </c>
      <c r="E89" s="14" t="s">
        <v>187</v>
      </c>
      <c r="F89" s="14">
        <v>13001</v>
      </c>
    </row>
    <row r="90" spans="1:6" ht="14.25">
      <c r="A90" s="7" t="str">
        <f t="shared" si="2"/>
        <v>MEGEVE - MEG - MEGEVE CLUB DES SPORTS - 74003</v>
      </c>
      <c r="C90" s="18" t="s">
        <v>186</v>
      </c>
      <c r="D90" s="18" t="s">
        <v>185</v>
      </c>
      <c r="E90" s="18" t="s">
        <v>184</v>
      </c>
      <c r="F90" s="18">
        <v>74003</v>
      </c>
    </row>
    <row r="91" spans="1:6" ht="14.25">
      <c r="A91" s="7" t="str">
        <f t="shared" si="2"/>
        <v>MERIBEL - MER - CLUB PATINAGE ART ET DANSE S/GLACE MERIBEL - 73008</v>
      </c>
      <c r="C91" s="18" t="s">
        <v>183</v>
      </c>
      <c r="D91" s="18" t="s">
        <v>182</v>
      </c>
      <c r="E91" s="18" t="s">
        <v>181</v>
      </c>
      <c r="F91" s="18">
        <v>73008</v>
      </c>
    </row>
    <row r="92" spans="1:6" ht="14.25">
      <c r="A92" s="7" t="str">
        <f t="shared" si="2"/>
        <v>MEUDON - MEA - MEUDON AMPR - 92008</v>
      </c>
      <c r="C92" s="14" t="s">
        <v>180</v>
      </c>
      <c r="D92" s="14" t="s">
        <v>177</v>
      </c>
      <c r="E92" s="14" t="s">
        <v>179</v>
      </c>
      <c r="F92" s="14">
        <v>92008</v>
      </c>
    </row>
    <row r="93" spans="1:6" ht="14.25">
      <c r="A93" s="7" t="str">
        <f t="shared" si="2"/>
        <v>MEUDON - MEU - MEUDON C.M.P.A.D - 92004</v>
      </c>
      <c r="C93" s="14" t="s">
        <v>178</v>
      </c>
      <c r="D93" s="14" t="s">
        <v>177</v>
      </c>
      <c r="E93" s="14" t="s">
        <v>176</v>
      </c>
      <c r="F93" s="14">
        <v>92004</v>
      </c>
    </row>
    <row r="94" spans="1:6" ht="14.25" thickBot="1">
      <c r="A94" s="7" t="str">
        <f t="shared" si="2"/>
        <v>MONETEAU - MNT - FIGURE LIBRE - 89001</v>
      </c>
      <c r="C94" s="18" t="s">
        <v>175</v>
      </c>
      <c r="D94" s="18" t="s">
        <v>174</v>
      </c>
      <c r="E94" s="18" t="s">
        <v>173</v>
      </c>
      <c r="F94" s="18">
        <v>89001</v>
      </c>
    </row>
    <row r="95" spans="1:6" ht="14.25" thickBot="1">
      <c r="A95" s="7" t="str">
        <f t="shared" si="2"/>
        <v>MONTPELLIER - MSG - MONTPELLIER MEDITERRANEE METROPOLE SG - 34002</v>
      </c>
      <c r="C95" s="146" t="s">
        <v>510</v>
      </c>
      <c r="D95" s="147" t="s">
        <v>171</v>
      </c>
      <c r="E95" s="147" t="s">
        <v>511</v>
      </c>
      <c r="F95" s="148">
        <v>34002</v>
      </c>
    </row>
    <row r="96" spans="1:6" ht="14.25">
      <c r="A96" s="7" t="str">
        <f t="shared" si="2"/>
        <v>MONTPELLIER - MPE - ICE ET ROLLER SCHOOL MONTPELLIER - 34008</v>
      </c>
      <c r="C96" s="18" t="s">
        <v>172</v>
      </c>
      <c r="D96" s="18" t="s">
        <v>171</v>
      </c>
      <c r="E96" s="18" t="s">
        <v>170</v>
      </c>
      <c r="F96" s="18">
        <v>34008</v>
      </c>
    </row>
    <row r="97" spans="1:6" ht="14.25">
      <c r="A97" s="7" t="str">
        <f t="shared" si="2"/>
        <v>MORZINE - MAV - CL DANSE MORZINE AVORIAZ - 74016</v>
      </c>
      <c r="C97" s="14" t="s">
        <v>169</v>
      </c>
      <c r="D97" s="14" t="s">
        <v>166</v>
      </c>
      <c r="E97" s="14" t="s">
        <v>168</v>
      </c>
      <c r="F97" s="14">
        <v>74016</v>
      </c>
    </row>
    <row r="98" spans="1:6" ht="14.25">
      <c r="A98" s="7" t="str">
        <f t="shared" si="2"/>
        <v>MORZINE - MOR - MORZINE C.S.G - 74006</v>
      </c>
      <c r="C98" s="18" t="s">
        <v>167</v>
      </c>
      <c r="D98" s="18" t="s">
        <v>166</v>
      </c>
      <c r="E98" s="18" t="s">
        <v>165</v>
      </c>
      <c r="F98" s="18">
        <v>74006</v>
      </c>
    </row>
    <row r="99" spans="1:6" ht="14.25">
      <c r="A99" s="7" t="str">
        <f t="shared" si="2"/>
        <v>NANCY - NCY - NANCY CPHNL - 54001</v>
      </c>
      <c r="C99" s="14" t="s">
        <v>164</v>
      </c>
      <c r="D99" s="14" t="s">
        <v>163</v>
      </c>
      <c r="E99" s="14" t="s">
        <v>162</v>
      </c>
      <c r="F99" s="14">
        <v>54001</v>
      </c>
    </row>
    <row r="100" spans="1:6" ht="14.25">
      <c r="A100" s="7" t="str">
        <f aca="true" t="shared" si="3" ref="A100:A131">CONCATENATE(D100," - ",C100," - ",E100," - ",F100)</f>
        <v>NANTES - NAN - NANTES LEO LAGRANGE - 44001</v>
      </c>
      <c r="C100" s="14" t="s">
        <v>161</v>
      </c>
      <c r="D100" s="14" t="s">
        <v>158</v>
      </c>
      <c r="E100" s="14" t="s">
        <v>160</v>
      </c>
      <c r="F100" s="14">
        <v>44001</v>
      </c>
    </row>
    <row r="101" spans="1:6" ht="14.25">
      <c r="A101" s="7" t="str">
        <f t="shared" si="3"/>
        <v>NANTES - NSG - NANTES SPORTS GLACE - 44002</v>
      </c>
      <c r="C101" s="18" t="s">
        <v>159</v>
      </c>
      <c r="D101" s="18" t="s">
        <v>158</v>
      </c>
      <c r="E101" s="18" t="s">
        <v>157</v>
      </c>
      <c r="F101" s="18">
        <v>44002</v>
      </c>
    </row>
    <row r="102" spans="1:6" ht="14.25">
      <c r="A102" s="7" t="str">
        <f t="shared" si="3"/>
        <v>NARBONNE - NAR - NARBONE PATINAGE EN LIBERTE - 11001</v>
      </c>
      <c r="C102" s="15" t="s">
        <v>156</v>
      </c>
      <c r="D102" s="15" t="s">
        <v>155</v>
      </c>
      <c r="E102" s="15" t="s">
        <v>154</v>
      </c>
      <c r="F102" s="15">
        <v>11001</v>
      </c>
    </row>
    <row r="103" spans="1:6" ht="14.25">
      <c r="A103" s="7" t="str">
        <f t="shared" si="3"/>
        <v>NEUILLY SUR MARNE - NEU - NEUILLY PATINAGE ARTISTIQUE - 93002</v>
      </c>
      <c r="C103" s="18" t="s">
        <v>153</v>
      </c>
      <c r="D103" s="18" t="s">
        <v>152</v>
      </c>
      <c r="E103" s="18" t="s">
        <v>151</v>
      </c>
      <c r="F103" s="18">
        <v>93002</v>
      </c>
    </row>
    <row r="104" spans="1:6" ht="14.25">
      <c r="A104" s="7" t="str">
        <f t="shared" si="3"/>
        <v>NICE - GSF - GLACE SANS FRONTIERE - 6004</v>
      </c>
      <c r="C104" s="15" t="s">
        <v>150</v>
      </c>
      <c r="D104" s="15" t="s">
        <v>145</v>
      </c>
      <c r="E104" s="15" t="s">
        <v>149</v>
      </c>
      <c r="F104" s="15">
        <v>6004</v>
      </c>
    </row>
    <row r="105" spans="1:6" ht="14.25">
      <c r="A105" s="7" t="str">
        <f t="shared" si="3"/>
        <v>NICE - NBA - ASSOCIATION NICE BAIE DES ANGES - 6003</v>
      </c>
      <c r="C105" s="15" t="s">
        <v>148</v>
      </c>
      <c r="D105" s="15" t="s">
        <v>145</v>
      </c>
      <c r="E105" s="15" t="s">
        <v>147</v>
      </c>
      <c r="F105" s="15">
        <v>6003</v>
      </c>
    </row>
    <row r="106" spans="1:6" ht="14.25">
      <c r="A106" s="7" t="str">
        <f t="shared" si="3"/>
        <v>NICE - NIC - NICE COTE D'AZUR PATINAGE - 6001</v>
      </c>
      <c r="C106" s="18" t="s">
        <v>146</v>
      </c>
      <c r="D106" s="18" t="s">
        <v>145</v>
      </c>
      <c r="E106" s="18" t="s">
        <v>144</v>
      </c>
      <c r="F106" s="18">
        <v>6001</v>
      </c>
    </row>
    <row r="107" spans="1:6" ht="14.25">
      <c r="A107" s="7" t="str">
        <f t="shared" si="3"/>
        <v>NIMES - NIM - CLUB NIMOIS DES SPORTS DE GLACE - 30001</v>
      </c>
      <c r="C107" s="18" t="s">
        <v>143</v>
      </c>
      <c r="D107" s="18" t="s">
        <v>142</v>
      </c>
      <c r="E107" s="18" t="s">
        <v>141</v>
      </c>
      <c r="F107" s="18">
        <v>30001</v>
      </c>
    </row>
    <row r="108" spans="1:6" ht="14.25">
      <c r="A108" s="7" t="str">
        <f t="shared" si="3"/>
        <v>NIORT - NIA - NIORTGLACE - 79002</v>
      </c>
      <c r="C108" s="18" t="s">
        <v>140</v>
      </c>
      <c r="D108" s="18" t="s">
        <v>137</v>
      </c>
      <c r="E108" s="18" t="s">
        <v>139</v>
      </c>
      <c r="F108" s="18">
        <v>79002</v>
      </c>
    </row>
    <row r="109" spans="1:6" ht="14.25">
      <c r="A109" s="7" t="str">
        <f t="shared" si="3"/>
        <v>NIORT - NIO - NIORT PATIGLACE AS - 79001</v>
      </c>
      <c r="C109" s="18" t="s">
        <v>138</v>
      </c>
      <c r="D109" s="18" t="s">
        <v>137</v>
      </c>
      <c r="E109" s="18" t="s">
        <v>136</v>
      </c>
      <c r="F109" s="18">
        <v>79001</v>
      </c>
    </row>
    <row r="110" spans="1:6" ht="14.25">
      <c r="A110" s="7" t="str">
        <f t="shared" si="3"/>
        <v>ORLEANS - ORL - UNION SPORTIVE ORLEANAISE DES SPORTS DE GLACE - 45003</v>
      </c>
      <c r="C110" s="14" t="s">
        <v>135</v>
      </c>
      <c r="D110" s="14" t="s">
        <v>134</v>
      </c>
      <c r="E110" s="14" t="s">
        <v>484</v>
      </c>
      <c r="F110" s="14">
        <v>45003</v>
      </c>
    </row>
    <row r="111" spans="1:6" ht="14.25">
      <c r="A111" s="7" t="str">
        <f t="shared" si="3"/>
        <v>PARIS - PAR - PARIS CPAP - 75001</v>
      </c>
      <c r="C111" s="14" t="s">
        <v>133</v>
      </c>
      <c r="D111" s="14" t="s">
        <v>124</v>
      </c>
      <c r="E111" s="14" t="s">
        <v>132</v>
      </c>
      <c r="F111" s="14">
        <v>75001</v>
      </c>
    </row>
    <row r="112" spans="1:6" ht="14.25">
      <c r="A112" s="7" t="str">
        <f t="shared" si="3"/>
        <v>PARIS - PCF - CLUB France - 75007</v>
      </c>
      <c r="C112" s="14" t="s">
        <v>131</v>
      </c>
      <c r="D112" s="14" t="s">
        <v>124</v>
      </c>
      <c r="E112" s="14" t="s">
        <v>130</v>
      </c>
      <c r="F112" s="14">
        <v>75007</v>
      </c>
    </row>
    <row r="113" spans="1:6" ht="14.25">
      <c r="A113" s="7" t="str">
        <f t="shared" si="3"/>
        <v>PARIS - PFV - PARIS CLUB FRANCAIS VOLANTS - 75004</v>
      </c>
      <c r="C113" s="14" t="s">
        <v>129</v>
      </c>
      <c r="D113" s="14" t="s">
        <v>124</v>
      </c>
      <c r="E113" s="14" t="s">
        <v>128</v>
      </c>
      <c r="F113" s="14">
        <v>75004</v>
      </c>
    </row>
    <row r="114" spans="1:6" ht="14.25">
      <c r="A114" s="7" t="str">
        <f t="shared" si="3"/>
        <v>PARIS - PGR - GLACE ET ROLLER IN LINE DE PARIS - 75006</v>
      </c>
      <c r="C114" s="14" t="s">
        <v>127</v>
      </c>
      <c r="D114" s="14" t="s">
        <v>124</v>
      </c>
      <c r="E114" s="14" t="s">
        <v>126</v>
      </c>
      <c r="F114" s="14">
        <v>75006</v>
      </c>
    </row>
    <row r="115" spans="1:6" ht="14.25">
      <c r="A115" s="7" t="str">
        <f t="shared" si="3"/>
        <v>PARIS - POC - PARIS OLYMPIQUE CLUB - 75003</v>
      </c>
      <c r="C115" s="15" t="s">
        <v>125</v>
      </c>
      <c r="D115" s="15" t="s">
        <v>124</v>
      </c>
      <c r="E115" s="15" t="s">
        <v>123</v>
      </c>
      <c r="F115" s="15">
        <v>75003</v>
      </c>
    </row>
    <row r="116" spans="1:6" ht="14.25">
      <c r="A116" s="7" t="str">
        <f t="shared" si="3"/>
        <v>PAU - PAU - BEARN SPORTS DE GLACE - 64003</v>
      </c>
      <c r="C116" s="14" t="s">
        <v>122</v>
      </c>
      <c r="D116" s="14" t="s">
        <v>122</v>
      </c>
      <c r="E116" s="14" t="s">
        <v>121</v>
      </c>
      <c r="F116" s="14">
        <v>64003</v>
      </c>
    </row>
    <row r="117" spans="1:6" ht="14.25">
      <c r="A117" s="7" t="str">
        <f t="shared" si="3"/>
        <v>POITIERS - POI - POITEVIN STADE CLUB DE GLACE - 86001</v>
      </c>
      <c r="C117" s="18" t="s">
        <v>120</v>
      </c>
      <c r="D117" s="18" t="s">
        <v>119</v>
      </c>
      <c r="E117" s="18" t="s">
        <v>118</v>
      </c>
      <c r="F117" s="18">
        <v>86001</v>
      </c>
    </row>
    <row r="118" spans="1:6" ht="14.25">
      <c r="A118" s="7" t="str">
        <f t="shared" si="3"/>
        <v>PRALOGNAN - PRA - PRALOGNAN ARTISTIQUE CLUB - 73007</v>
      </c>
      <c r="C118" s="18" t="s">
        <v>117</v>
      </c>
      <c r="D118" s="18" t="s">
        <v>116</v>
      </c>
      <c r="E118" s="18" t="s">
        <v>115</v>
      </c>
      <c r="F118" s="18">
        <v>73007</v>
      </c>
    </row>
    <row r="119" spans="1:6" ht="14.25">
      <c r="A119" s="7" t="str">
        <f t="shared" si="3"/>
        <v>REIMS - REI - REIMS AVENIR PATINAGE - 51003</v>
      </c>
      <c r="C119" s="14" t="s">
        <v>114</v>
      </c>
      <c r="D119" s="14" t="s">
        <v>111</v>
      </c>
      <c r="E119" s="14" t="s">
        <v>113</v>
      </c>
      <c r="F119" s="14">
        <v>51003</v>
      </c>
    </row>
    <row r="120" spans="1:6" ht="14.25">
      <c r="A120" s="7" t="str">
        <f t="shared" si="3"/>
        <v>REIMS - RMS - REIMS CPAR - 51004</v>
      </c>
      <c r="C120" s="18" t="s">
        <v>112</v>
      </c>
      <c r="D120" s="18" t="s">
        <v>111</v>
      </c>
      <c r="E120" s="18" t="s">
        <v>110</v>
      </c>
      <c r="F120" s="18">
        <v>51004</v>
      </c>
    </row>
    <row r="121" spans="1:6" ht="14.25">
      <c r="A121" s="7" t="str">
        <f t="shared" si="3"/>
        <v>RENNES - RED - RENNES DANSE ET PATINAGE SUR GLACE  - 35001</v>
      </c>
      <c r="C121" s="14" t="s">
        <v>109</v>
      </c>
      <c r="D121" s="14" t="s">
        <v>106</v>
      </c>
      <c r="E121" s="14" t="s">
        <v>108</v>
      </c>
      <c r="F121" s="14">
        <v>35001</v>
      </c>
    </row>
    <row r="122" spans="1:6" ht="14.25">
      <c r="A122" s="7" t="str">
        <f t="shared" si="3"/>
        <v>RENNES - REP - RENNES CSG - 35002</v>
      </c>
      <c r="C122" s="18" t="s">
        <v>107</v>
      </c>
      <c r="D122" s="18" t="s">
        <v>106</v>
      </c>
      <c r="E122" s="18" t="s">
        <v>105</v>
      </c>
      <c r="F122" s="18">
        <v>35002</v>
      </c>
    </row>
    <row r="123" spans="1:6" ht="14.25">
      <c r="A123" s="7" t="str">
        <f t="shared" si="3"/>
        <v>REZE - REZ - CLUB DE PATINAGE SUR GLACE REZEEN - 44005</v>
      </c>
      <c r="C123" s="14" t="s">
        <v>104</v>
      </c>
      <c r="D123" s="14" t="s">
        <v>103</v>
      </c>
      <c r="E123" s="14" t="s">
        <v>102</v>
      </c>
      <c r="F123" s="14">
        <v>44005</v>
      </c>
    </row>
    <row r="124" spans="1:6" ht="14.25">
      <c r="A124" s="7" t="str">
        <f t="shared" si="3"/>
        <v>ROANNE - ROA - ROANNAIS PATINAGE ARTISTIQUE - 42002</v>
      </c>
      <c r="C124" s="14" t="s">
        <v>101</v>
      </c>
      <c r="D124" s="14" t="s">
        <v>100</v>
      </c>
      <c r="E124" s="14" t="s">
        <v>99</v>
      </c>
      <c r="F124" s="14">
        <v>42002</v>
      </c>
    </row>
    <row r="125" spans="1:6" ht="14.25">
      <c r="A125" s="7" t="str">
        <f t="shared" si="3"/>
        <v>ROUEN - ROE - ESPAR - 76005</v>
      </c>
      <c r="C125" s="18" t="s">
        <v>98</v>
      </c>
      <c r="D125" s="18" t="s">
        <v>95</v>
      </c>
      <c r="E125" s="18" t="s">
        <v>97</v>
      </c>
      <c r="F125" s="18">
        <v>76005</v>
      </c>
    </row>
    <row r="126" spans="1:6" ht="14.25">
      <c r="A126" s="7" t="str">
        <f t="shared" si="3"/>
        <v>ROUEN - ROU - ROUEN OLYMPIC CLUB - 76001</v>
      </c>
      <c r="C126" s="14" t="s">
        <v>96</v>
      </c>
      <c r="D126" s="14" t="s">
        <v>95</v>
      </c>
      <c r="E126" s="14" t="s">
        <v>94</v>
      </c>
      <c r="F126" s="14">
        <v>76001</v>
      </c>
    </row>
    <row r="127" spans="1:6" ht="14.25">
      <c r="A127" s="7" t="str">
        <f t="shared" si="3"/>
        <v>SAINT EGREVE - SEG - ST EGREVE USSE - 38007</v>
      </c>
      <c r="C127" s="18" t="s">
        <v>93</v>
      </c>
      <c r="D127" s="18" t="s">
        <v>92</v>
      </c>
      <c r="E127" s="18" t="s">
        <v>91</v>
      </c>
      <c r="F127" s="18">
        <v>38007</v>
      </c>
    </row>
    <row r="128" spans="1:6" ht="14.25">
      <c r="A128" s="7" t="str">
        <f t="shared" si="3"/>
        <v>SAINT ETIENNE - STE - STEPHANOIS SPORTS DE GLACE - 42001</v>
      </c>
      <c r="C128" s="14" t="s">
        <v>90</v>
      </c>
      <c r="D128" s="14" t="s">
        <v>89</v>
      </c>
      <c r="E128" s="14" t="s">
        <v>88</v>
      </c>
      <c r="F128" s="14">
        <v>42001</v>
      </c>
    </row>
    <row r="129" spans="1:6" ht="14.25">
      <c r="A129" s="7" t="str">
        <f t="shared" si="3"/>
        <v>SAINT GERVAIS - GER - SAINT GERVAIS DANSE SUR GLACE - 74009</v>
      </c>
      <c r="C129" s="14" t="s">
        <v>87</v>
      </c>
      <c r="D129" s="14" t="s">
        <v>86</v>
      </c>
      <c r="E129" s="14" t="s">
        <v>85</v>
      </c>
      <c r="F129" s="14">
        <v>74009</v>
      </c>
    </row>
    <row r="130" spans="1:6" ht="14.25">
      <c r="A130" s="7" t="str">
        <f t="shared" si="3"/>
        <v>SAINT OUEN - SOU - CLUB DES SPORTS DE GLACE DE SAINT OUEN - 93001</v>
      </c>
      <c r="C130" s="18" t="s">
        <v>84</v>
      </c>
      <c r="D130" s="18" t="s">
        <v>83</v>
      </c>
      <c r="E130" s="18" t="s">
        <v>82</v>
      </c>
      <c r="F130" s="18">
        <v>93001</v>
      </c>
    </row>
    <row r="131" spans="1:6" ht="14.25">
      <c r="A131" s="7" t="str">
        <f t="shared" si="3"/>
        <v>SAINT PIERRE ET MIQUELON - SPM - ST PIERRE ET MIQUELON PATINAGE - 97001</v>
      </c>
      <c r="C131" s="18" t="s">
        <v>81</v>
      </c>
      <c r="D131" s="18" t="s">
        <v>80</v>
      </c>
      <c r="E131" s="18" t="s">
        <v>79</v>
      </c>
      <c r="F131" s="18">
        <v>97001</v>
      </c>
    </row>
    <row r="132" spans="1:6" ht="14.25">
      <c r="A132" s="7" t="str">
        <f aca="true" t="shared" si="4" ref="A132:A152">CONCATENATE(D132," - ",C132," - ",E132," - ",F132)</f>
        <v>SAINT YRIEIX - SYR - ASSOCIATION EXPRESSIONS - 16001</v>
      </c>
      <c r="C132" s="15" t="s">
        <v>78</v>
      </c>
      <c r="D132" s="15" t="s">
        <v>77</v>
      </c>
      <c r="E132" s="15" t="s">
        <v>76</v>
      </c>
      <c r="F132" s="15">
        <v>16001</v>
      </c>
    </row>
    <row r="133" spans="1:6" ht="14.25">
      <c r="A133" s="7" t="str">
        <f t="shared" si="4"/>
        <v>SERRE CHEVALIER - SER - CPA SERRE CHEVALIER VALLEE - 5002</v>
      </c>
      <c r="C133" s="18" t="s">
        <v>75</v>
      </c>
      <c r="D133" s="18" t="s">
        <v>74</v>
      </c>
      <c r="E133" s="18" t="s">
        <v>73</v>
      </c>
      <c r="F133" s="18">
        <v>5002</v>
      </c>
    </row>
    <row r="134" spans="1:6" ht="14.25">
      <c r="A134" s="7" t="str">
        <f t="shared" si="4"/>
        <v>STRASBOURG - STR - STRASBOURG ALSACE C.S.G - 67001</v>
      </c>
      <c r="C134" s="14" t="s">
        <v>72</v>
      </c>
      <c r="D134" s="14" t="s">
        <v>71</v>
      </c>
      <c r="E134" s="14" t="s">
        <v>70</v>
      </c>
      <c r="F134" s="14">
        <v>67001</v>
      </c>
    </row>
    <row r="135" spans="1:6" ht="14.25">
      <c r="A135" s="7" t="str">
        <f t="shared" si="4"/>
        <v>TOULON LA GARDE - TLA - LA GARDE SILVER SKATE - 83001</v>
      </c>
      <c r="C135" s="18" t="s">
        <v>69</v>
      </c>
      <c r="D135" s="18" t="s">
        <v>68</v>
      </c>
      <c r="E135" s="18" t="s">
        <v>67</v>
      </c>
      <c r="F135" s="18">
        <v>83001</v>
      </c>
    </row>
    <row r="136" spans="1:6" ht="14.25">
      <c r="A136" s="7" t="str">
        <f t="shared" si="4"/>
        <v>TOULOUSE - TAR - ART ROLL'ICE TOULOUSE - 31004</v>
      </c>
      <c r="C136" s="14" t="s">
        <v>66</v>
      </c>
      <c r="D136" s="14" t="s">
        <v>61</v>
      </c>
      <c r="E136" s="14" t="s">
        <v>65</v>
      </c>
      <c r="F136" s="14">
        <v>31004</v>
      </c>
    </row>
    <row r="137" spans="1:6" ht="14.25">
      <c r="A137" s="7" t="str">
        <f t="shared" si="4"/>
        <v>TOULOUSE - TPA - TOULOUSE CLUB PATINAGE - 31003</v>
      </c>
      <c r="C137" s="14" t="s">
        <v>64</v>
      </c>
      <c r="D137" s="14" t="s">
        <v>61</v>
      </c>
      <c r="E137" s="14" t="s">
        <v>63</v>
      </c>
      <c r="F137" s="14">
        <v>31003</v>
      </c>
    </row>
    <row r="138" spans="1:6" ht="14.25">
      <c r="A138" s="7" t="str">
        <f t="shared" si="4"/>
        <v>TOULOUSE - TSG - TOULOUSE SPORTS DE GLACE - 31002</v>
      </c>
      <c r="C138" s="14" t="s">
        <v>62</v>
      </c>
      <c r="D138" s="14" t="s">
        <v>61</v>
      </c>
      <c r="E138" s="14" t="s">
        <v>60</v>
      </c>
      <c r="F138" s="14">
        <v>31002</v>
      </c>
    </row>
    <row r="139" spans="1:6" ht="14.25">
      <c r="A139" s="7" t="str">
        <f t="shared" si="4"/>
        <v>TOURS - TOU - CLUB MULTI-PATINAGE TOURS - 37002</v>
      </c>
      <c r="C139" s="14" t="s">
        <v>59</v>
      </c>
      <c r="D139" s="14" t="s">
        <v>58</v>
      </c>
      <c r="E139" s="14" t="s">
        <v>57</v>
      </c>
      <c r="F139" s="14">
        <v>37002</v>
      </c>
    </row>
    <row r="140" spans="1:6" ht="14.25">
      <c r="A140" s="7" t="str">
        <f t="shared" si="4"/>
        <v>TROYES - TRO - PATINAGE ARTISTIQUE DE TROYES - 10001</v>
      </c>
      <c r="C140" s="18" t="s">
        <v>56</v>
      </c>
      <c r="D140" s="18" t="s">
        <v>55</v>
      </c>
      <c r="E140" s="18" t="s">
        <v>54</v>
      </c>
      <c r="F140" s="18">
        <v>10001</v>
      </c>
    </row>
    <row r="141" spans="1:6" ht="14.25">
      <c r="A141" s="7" t="str">
        <f t="shared" si="4"/>
        <v>VALENCE - VLC - VALENCE PATINAGE ARTISTIQUE - 26001</v>
      </c>
      <c r="C141" s="18" t="s">
        <v>53</v>
      </c>
      <c r="D141" s="18" t="s">
        <v>52</v>
      </c>
      <c r="E141" s="18" t="s">
        <v>51</v>
      </c>
      <c r="F141" s="18">
        <v>26001</v>
      </c>
    </row>
    <row r="142" spans="1:6" ht="14.25">
      <c r="A142" s="7" t="str">
        <f t="shared" si="4"/>
        <v>VALENCIENNES - VAL - SKATE HAINAUT VALENCIENNES CLUB - 59004</v>
      </c>
      <c r="C142" s="14" t="s">
        <v>50</v>
      </c>
      <c r="D142" s="14" t="s">
        <v>49</v>
      </c>
      <c r="E142" s="14" t="s">
        <v>48</v>
      </c>
      <c r="F142" s="14">
        <v>59004</v>
      </c>
    </row>
    <row r="143" spans="1:6" ht="14.25">
      <c r="A143" s="7" t="str">
        <f t="shared" si="4"/>
        <v>VALLOIRE - VAP - VAL PATIN - 73010</v>
      </c>
      <c r="C143" s="18" t="s">
        <v>47</v>
      </c>
      <c r="D143" s="18" t="s">
        <v>46</v>
      </c>
      <c r="E143" s="18" t="s">
        <v>45</v>
      </c>
      <c r="F143" s="18">
        <v>73010</v>
      </c>
    </row>
    <row r="144" spans="1:6" ht="14.25">
      <c r="A144" s="7" t="str">
        <f t="shared" si="4"/>
        <v>VANNES - VAN - VANNES ICE CLUB - 56001</v>
      </c>
      <c r="C144" s="18" t="s">
        <v>44</v>
      </c>
      <c r="D144" s="18" t="s">
        <v>43</v>
      </c>
      <c r="E144" s="18" t="s">
        <v>42</v>
      </c>
      <c r="F144" s="18">
        <v>56001</v>
      </c>
    </row>
    <row r="145" spans="1:6" ht="14.25">
      <c r="A145" s="7" t="str">
        <f t="shared" si="4"/>
        <v>VILLARD DE LANS - VLA - VILLARD DE LANS DANSE ET ARTISTIQUE - 38008</v>
      </c>
      <c r="C145" s="18" t="s">
        <v>41</v>
      </c>
      <c r="D145" s="18" t="s">
        <v>38</v>
      </c>
      <c r="E145" s="18" t="s">
        <v>40</v>
      </c>
      <c r="F145" s="18">
        <v>38008</v>
      </c>
    </row>
    <row r="146" spans="1:6" ht="14.25">
      <c r="A146" s="7" t="str">
        <f t="shared" si="4"/>
        <v>VILLARD DE LANS - VLP - VILLARD DE LANS PATINAGE - 38016</v>
      </c>
      <c r="C146" s="14" t="s">
        <v>39</v>
      </c>
      <c r="D146" s="14" t="s">
        <v>38</v>
      </c>
      <c r="E146" s="14" t="s">
        <v>37</v>
      </c>
      <c r="F146" s="14">
        <v>38016</v>
      </c>
    </row>
    <row r="147" spans="1:6" ht="14.25">
      <c r="A147" s="7" t="str">
        <f t="shared" si="4"/>
        <v>VILLENAVE D'ORNON - VIL - SKATING CLUB VILLENAVE D'ORNON - 33002</v>
      </c>
      <c r="C147" s="18" t="s">
        <v>36</v>
      </c>
      <c r="D147" s="18" t="s">
        <v>35</v>
      </c>
      <c r="E147" s="18" t="s">
        <v>34</v>
      </c>
      <c r="F147" s="18">
        <v>33002</v>
      </c>
    </row>
    <row r="148" spans="1:6" ht="14.25">
      <c r="A148" s="7" t="str">
        <f t="shared" si="4"/>
        <v>VIRY CHATILLON - VIR - VIRY OCDV - 91003</v>
      </c>
      <c r="C148" s="14" t="s">
        <v>33</v>
      </c>
      <c r="D148" s="14" t="s">
        <v>32</v>
      </c>
      <c r="E148" s="14" t="s">
        <v>31</v>
      </c>
      <c r="F148" s="14">
        <v>91003</v>
      </c>
    </row>
    <row r="149" spans="1:6" ht="14.25">
      <c r="A149" s="7" t="str">
        <f t="shared" si="4"/>
        <v>VITRY SUR SEINE - VIT - VITRY ESV PATINAGE - 94001</v>
      </c>
      <c r="C149" s="14" t="s">
        <v>30</v>
      </c>
      <c r="D149" s="14" t="s">
        <v>29</v>
      </c>
      <c r="E149" s="14" t="s">
        <v>28</v>
      </c>
      <c r="F149" s="14">
        <v>94001</v>
      </c>
    </row>
    <row r="150" spans="1:6" ht="14.25">
      <c r="A150" s="7" t="str">
        <f t="shared" si="4"/>
        <v>WASQUEHAL - WDP - CLUB DE PATINAGE SUR GLACE NORD - 59008</v>
      </c>
      <c r="C150" s="14" t="s">
        <v>27</v>
      </c>
      <c r="D150" s="14" t="s">
        <v>22</v>
      </c>
      <c r="E150" s="14" t="s">
        <v>26</v>
      </c>
      <c r="F150" s="14">
        <v>59008</v>
      </c>
    </row>
    <row r="151" spans="1:6" ht="14.25">
      <c r="A151" s="7" t="str">
        <f t="shared" si="4"/>
        <v>WASQUEHAL - WQL - ENTENTE PATINAGE WASQUEHAL LILLE METROPOLE - 59007</v>
      </c>
      <c r="C151" s="18" t="s">
        <v>25</v>
      </c>
      <c r="D151" s="18" t="s">
        <v>22</v>
      </c>
      <c r="E151" s="18" t="s">
        <v>24</v>
      </c>
      <c r="F151" s="18">
        <v>59007</v>
      </c>
    </row>
    <row r="152" spans="1:6" ht="14.25">
      <c r="A152" s="7" t="str">
        <f t="shared" si="4"/>
        <v>WASQUEHAL - WQM - ENTENTE PATINAGE WASQUEHAL METROPOLE - 59001</v>
      </c>
      <c r="C152" s="14" t="s">
        <v>23</v>
      </c>
      <c r="D152" s="14" t="s">
        <v>22</v>
      </c>
      <c r="E152" s="14" t="s">
        <v>21</v>
      </c>
      <c r="F152" s="14">
        <v>59001</v>
      </c>
    </row>
  </sheetData>
  <sheetProtection password="F3D0" sheet="1" objects="1" scenarios="1" selectLockedCells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DCN Services Brest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COSNUAUl</dc:creator>
  <cp:keywords/>
  <dc:description/>
  <cp:lastModifiedBy>Annie Manceaux</cp:lastModifiedBy>
  <cp:lastPrinted>2023-10-03T13:44:47Z</cp:lastPrinted>
  <dcterms:created xsi:type="dcterms:W3CDTF">2007-06-26T08:39:10Z</dcterms:created>
  <dcterms:modified xsi:type="dcterms:W3CDTF">2023-10-03T13:49:42Z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